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ee.sharepoint.com/teams/NEPStrategy/Shared Documents/General/_Earnings/2026/Q1 2026/Support/Debt Listing/"/>
    </mc:Choice>
  </mc:AlternateContent>
  <xr:revisionPtr revIDLastSave="0" documentId="8_{CF859A6A-D11B-4072-8B5D-5F1751988F05}" xr6:coauthVersionLast="47" xr6:coauthVersionMax="47" xr10:uidLastSave="{00000000-0000-0000-0000-000000000000}"/>
  <bookViews>
    <workbookView xWindow="-120" yWindow="-120" windowWidth="29040" windowHeight="15720" xr2:uid="{B688F7EF-F030-491B-9DA3-1C2E0FDC997D}"/>
  </bookViews>
  <sheets>
    <sheet name="XPLR Debt_Q1 2026" sheetId="1" r:id="rId1"/>
  </sheets>
  <definedNames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'XPLR Debt_Q1 2026'!$C$2:$V$46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 iterate="1" calcOnSave="0" concurrentManualCount="2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V15" i="1" l="1"/>
  <c r="V14" i="1"/>
  <c r="V13" i="1"/>
  <c r="V12" i="1"/>
  <c r="V11" i="1"/>
  <c r="V10" i="1"/>
  <c r="V9" i="1"/>
  <c r="V16" i="1" s="1"/>
  <c r="O31" i="1"/>
  <c r="V31" i="1" s="1"/>
  <c r="O30" i="1"/>
  <c r="V30" i="1" s="1"/>
  <c r="O29" i="1"/>
  <c r="V29" i="1" s="1"/>
  <c r="O26" i="1"/>
  <c r="V26" i="1" s="1"/>
  <c r="O24" i="1"/>
  <c r="V24" i="1" s="1"/>
  <c r="O23" i="1"/>
  <c r="V23" i="1" s="1"/>
  <c r="O20" i="1"/>
  <c r="V20" i="1" s="1"/>
  <c r="O25" i="1"/>
  <c r="V25" i="1" s="1"/>
  <c r="O19" i="1"/>
  <c r="V19" i="1" s="1"/>
  <c r="O18" i="1"/>
  <c r="V18" i="1" s="1"/>
  <c r="V21" i="1" s="1"/>
  <c r="O10" i="1"/>
  <c r="O11" i="1"/>
  <c r="O12" i="1"/>
  <c r="O13" i="1"/>
  <c r="O14" i="1"/>
  <c r="O15" i="1"/>
  <c r="O9" i="1"/>
  <c r="O16" i="1" s="1"/>
  <c r="J32" i="1"/>
  <c r="S32" i="1"/>
  <c r="R32" i="1"/>
  <c r="Q32" i="1"/>
  <c r="P32" i="1"/>
  <c r="L27" i="1"/>
  <c r="K27" i="1"/>
  <c r="S21" i="1"/>
  <c r="R21" i="1"/>
  <c r="Q21" i="1"/>
  <c r="P21" i="1"/>
  <c r="K21" i="1"/>
  <c r="J21" i="1"/>
  <c r="I21" i="1"/>
  <c r="S16" i="1"/>
  <c r="R16" i="1"/>
  <c r="J16" i="1"/>
  <c r="I16" i="1"/>
  <c r="T16" i="1"/>
  <c r="K16" i="1"/>
  <c r="Q16" i="1"/>
  <c r="P16" i="1"/>
  <c r="V27" i="1" l="1"/>
  <c r="O32" i="1"/>
  <c r="O27" i="1"/>
  <c r="O21" i="1"/>
  <c r="O38" i="1" s="1"/>
  <c r="I32" i="1"/>
  <c r="I27" i="1"/>
  <c r="K32" i="1"/>
  <c r="K38" i="1" s="1"/>
  <c r="T21" i="1"/>
  <c r="J27" i="1"/>
  <c r="J38" i="1" s="1"/>
  <c r="V32" i="1"/>
  <c r="R27" i="1"/>
  <c r="P27" i="1"/>
  <c r="Q27" i="1"/>
  <c r="Q38" i="1" s="1"/>
  <c r="S27" i="1"/>
  <c r="T27" i="1"/>
  <c r="P38" i="1"/>
  <c r="R38" i="1"/>
  <c r="S38" i="1"/>
  <c r="T32" i="1"/>
  <c r="T38" i="1" s="1"/>
  <c r="I38" i="1" l="1"/>
</calcChain>
</file>

<file path=xl/sharedStrings.xml><?xml version="1.0" encoding="utf-8"?>
<sst xmlns="http://schemas.openxmlformats.org/spreadsheetml/2006/main" count="61" uniqueCount="37">
  <si>
    <r>
      <t xml:space="preserve">XPLR Infrastructure, LP Debt Amortization Schedule </t>
    </r>
    <r>
      <rPr>
        <b/>
        <vertAlign val="superscript"/>
        <sz val="14"/>
        <color theme="5"/>
        <rFont val="Arial"/>
        <family val="2"/>
      </rPr>
      <t>1,2</t>
    </r>
  </si>
  <si>
    <t>Total</t>
  </si>
  <si>
    <t>Interest
Rate</t>
  </si>
  <si>
    <t>Maturity 
Date</t>
  </si>
  <si>
    <t>Q2 2026</t>
  </si>
  <si>
    <t>Q3 2026</t>
  </si>
  <si>
    <t>Q4 2026</t>
  </si>
  <si>
    <t>Thereafter</t>
  </si>
  <si>
    <t>XPLR Infrastructure Operating Partners LP</t>
  </si>
  <si>
    <t>Total Corporate</t>
  </si>
  <si>
    <t>XPLR Renewables LLC</t>
  </si>
  <si>
    <t>Fixed &amp; VAR</t>
  </si>
  <si>
    <t>Emerald Breeze</t>
  </si>
  <si>
    <t>Clark Portfolio Holdings</t>
  </si>
  <si>
    <t>Total Renewables</t>
  </si>
  <si>
    <t>Little Blue Wind Project</t>
  </si>
  <si>
    <t>Coram CA Development LP</t>
  </si>
  <si>
    <t>Whiptail-Montezuma Holdings, LLC</t>
  </si>
  <si>
    <t>Lewis Portfolio Holdings</t>
  </si>
  <si>
    <t>Total Wind</t>
  </si>
  <si>
    <t>Mountainview Solar LLC</t>
  </si>
  <si>
    <t>Shafter Solar LLC</t>
  </si>
  <si>
    <t>Glenn Portfolio Holdings</t>
  </si>
  <si>
    <t xml:space="preserve">Total Solar </t>
  </si>
  <si>
    <t>Unamortized Debt Expense</t>
  </si>
  <si>
    <t>Unamortized Discount</t>
  </si>
  <si>
    <t>Total XPLR Infrastructure Debt</t>
  </si>
  <si>
    <t>1. Totals may not add and/or agree to the financial statements due to rounding.</t>
  </si>
  <si>
    <t xml:space="preserve"> March 31st, 2026; effective interest rates include impacts of interest rate swaps.</t>
  </si>
  <si>
    <t>Semi-Annually (Q2, Q4)</t>
  </si>
  <si>
    <t>Semi-Annually (Q1, Q3)</t>
  </si>
  <si>
    <t>Monthly</t>
  </si>
  <si>
    <t>-</t>
  </si>
  <si>
    <t xml:space="preserve">Quarterly </t>
  </si>
  <si>
    <t>Quarterly</t>
  </si>
  <si>
    <t>Frequency of Interest Payment</t>
  </si>
  <si>
    <t xml:space="preserve">2. For project-level financings, 4.46% average effective interest rate over a 12-month look-back period, weighted by principal outstanding as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</si>
</sst>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5"/>
      <name val="Arial"/>
      <family val="2"/>
    </font>
    <font>
      <b/>
      <vertAlign val="superscript"/>
      <sz val="14"/>
      <color theme="5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48B9"/>
      <name val="Arial"/>
      <family val="2"/>
    </font>
    <font>
      <sz val="12"/>
      <color theme="5"/>
      <name val="Arial"/>
      <family val="2"/>
    </font>
    <font>
      <b/>
      <sz val="12"/>
      <color theme="5"/>
      <name val="Arial"/>
      <family val="2"/>
    </font>
    <font>
      <i/>
      <sz val="12"/>
      <color theme="5"/>
      <name val="Arial"/>
      <family val="2"/>
    </font>
    <font>
      <sz val="12"/>
      <color rgb="FF1D1DA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3" applyNumberFormat="1" applyFont="1"/>
    <xf numFmtId="0" fontId="4" fillId="0" borderId="0" xfId="3" applyFont="1" applyFill="1" applyAlignment="1"/>
    <xf numFmtId="0" fontId="3" fillId="0" borderId="0" xfId="3" applyFont="1"/>
    <xf numFmtId="0" fontId="4" fillId="0" borderId="0" xfId="3" quotePrefix="1" applyFont="1" applyFill="1" applyAlignment="1"/>
    <xf numFmtId="0" fontId="4" fillId="0" borderId="0" xfId="3" quotePrefix="1" applyFont="1" applyFill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3" fillId="0" borderId="0" xfId="3" applyFont="1" applyFill="1" applyBorder="1"/>
    <xf numFmtId="0" fontId="3" fillId="0" borderId="0" xfId="3" applyNumberFormat="1" applyFont="1" applyFill="1"/>
    <xf numFmtId="0" fontId="3" fillId="0" borderId="0" xfId="3" applyFont="1" applyFill="1"/>
    <xf numFmtId="0" fontId="8" fillId="0" borderId="0" xfId="3" applyFont="1" applyFill="1" applyBorder="1" applyAlignment="1">
      <alignment horizontal="center"/>
    </xf>
    <xf numFmtId="0" fontId="3" fillId="0" borderId="0" xfId="3" applyNumberFormat="1" applyFont="1" applyBorder="1"/>
    <xf numFmtId="0" fontId="8" fillId="0" borderId="0" xfId="3" applyFont="1" applyBorder="1" applyAlignment="1">
      <alignment horizontal="center"/>
    </xf>
    <xf numFmtId="0" fontId="7" fillId="2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8" fillId="0" borderId="0" xfId="3" applyNumberFormat="1" applyFont="1"/>
    <xf numFmtId="0" fontId="9" fillId="0" borderId="0" xfId="3" applyFon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0" fontId="8" fillId="0" borderId="0" xfId="3" applyFont="1"/>
    <xf numFmtId="49" fontId="0" fillId="0" borderId="0" xfId="0" applyNumberFormat="1" applyAlignment="1">
      <alignment horizontal="left" indent="1"/>
    </xf>
    <xf numFmtId="0" fontId="10" fillId="0" borderId="0" xfId="3" applyFont="1" applyBorder="1" applyAlignment="1"/>
    <xf numFmtId="10" fontId="10" fillId="0" borderId="0" xfId="2" applyNumberFormat="1" applyFont="1" applyBorder="1" applyAlignment="1">
      <alignment horizontal="center" wrapText="1"/>
    </xf>
    <xf numFmtId="0" fontId="10" fillId="0" borderId="0" xfId="3" applyFont="1" applyFill="1" applyBorder="1" applyAlignment="1">
      <alignment horizontal="center"/>
    </xf>
    <xf numFmtId="164" fontId="10" fillId="0" borderId="0" xfId="4" applyNumberFormat="1" applyFont="1" applyFill="1" applyBorder="1"/>
    <xf numFmtId="164" fontId="10" fillId="0" borderId="0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0" fontId="10" fillId="0" borderId="0" xfId="2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/>
    </xf>
    <xf numFmtId="0" fontId="0" fillId="0" borderId="0" xfId="0" applyAlignment="1">
      <alignment horizontal="left" indent="1"/>
    </xf>
    <xf numFmtId="49" fontId="8" fillId="0" borderId="0" xfId="3" applyNumberFormat="1" applyFont="1" applyFill="1"/>
    <xf numFmtId="0" fontId="11" fillId="3" borderId="1" xfId="3" applyFont="1" applyFill="1" applyBorder="1" applyAlignment="1">
      <alignment horizontal="left"/>
    </xf>
    <xf numFmtId="0" fontId="10" fillId="3" borderId="1" xfId="3" applyFont="1" applyFill="1" applyBorder="1" applyAlignment="1">
      <alignment horizontal="center"/>
    </xf>
    <xf numFmtId="0" fontId="11" fillId="3" borderId="1" xfId="3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right"/>
    </xf>
    <xf numFmtId="0" fontId="8" fillId="0" borderId="0" xfId="3" applyFont="1" applyFill="1"/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/>
    </xf>
    <xf numFmtId="164" fontId="11" fillId="0" borderId="0" xfId="4" applyNumberFormat="1" applyFont="1" applyFill="1" applyBorder="1"/>
    <xf numFmtId="164" fontId="11" fillId="0" borderId="0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43" fontId="8" fillId="0" borderId="0" xfId="1" applyFont="1"/>
    <xf numFmtId="49" fontId="8" fillId="0" borderId="0" xfId="3" applyNumberFormat="1" applyFont="1"/>
    <xf numFmtId="9" fontId="10" fillId="0" borderId="0" xfId="3" applyNumberFormat="1" applyFont="1" applyFill="1" applyBorder="1" applyAlignment="1">
      <alignment horizontal="center"/>
    </xf>
    <xf numFmtId="164" fontId="8" fillId="0" borderId="0" xfId="1" applyNumberFormat="1" applyFont="1"/>
    <xf numFmtId="49" fontId="3" fillId="0" borderId="0" xfId="3" applyNumberFormat="1" applyFont="1" applyFill="1"/>
    <xf numFmtId="0" fontId="10" fillId="0" borderId="0" xfId="3" applyFont="1" applyFill="1" applyBorder="1" applyAlignment="1"/>
    <xf numFmtId="10" fontId="10" fillId="0" borderId="0" xfId="3" applyNumberFormat="1" applyFont="1" applyFill="1" applyBorder="1" applyAlignment="1">
      <alignment horizontal="center"/>
    </xf>
    <xf numFmtId="0" fontId="11" fillId="0" borderId="0" xfId="3" applyFont="1" applyBorder="1" applyAlignment="1">
      <alignment horizontal="left"/>
    </xf>
    <xf numFmtId="0" fontId="11" fillId="0" borderId="0" xfId="3" applyFont="1" applyBorder="1" applyAlignment="1">
      <alignment horizontal="center"/>
    </xf>
    <xf numFmtId="6" fontId="8" fillId="0" borderId="0" xfId="3" applyNumberFormat="1" applyFont="1"/>
    <xf numFmtId="0" fontId="11" fillId="0" borderId="0" xfId="3" applyFont="1" applyBorder="1" applyAlignment="1">
      <alignment horizontal="right"/>
    </xf>
    <xf numFmtId="0" fontId="11" fillId="0" borderId="0" xfId="3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165" fontId="11" fillId="3" borderId="2" xfId="5" applyNumberFormat="1" applyFont="1" applyFill="1" applyBorder="1" applyAlignment="1">
      <alignment horizontal="left"/>
    </xf>
    <xf numFmtId="164" fontId="11" fillId="3" borderId="2" xfId="1" applyNumberFormat="1" applyFont="1" applyFill="1" applyBorder="1" applyAlignment="1">
      <alignment horizontal="right"/>
    </xf>
    <xf numFmtId="0" fontId="13" fillId="0" borderId="0" xfId="3" applyFont="1"/>
    <xf numFmtId="0" fontId="13" fillId="0" borderId="0" xfId="3" applyFont="1" applyFill="1"/>
    <xf numFmtId="164" fontId="12" fillId="0" borderId="0" xfId="1" applyNumberFormat="1" applyFont="1" applyBorder="1" applyAlignment="1">
      <alignment horizontal="right"/>
    </xf>
    <xf numFmtId="0" fontId="13" fillId="0" borderId="0" xfId="3" applyFont="1" applyFill="1" applyBorder="1"/>
    <xf numFmtId="43" fontId="13" fillId="0" borderId="0" xfId="4" applyFont="1"/>
    <xf numFmtId="165" fontId="13" fillId="0" borderId="0" xfId="3" applyNumberFormat="1" applyFont="1"/>
    <xf numFmtId="0" fontId="11" fillId="0" borderId="0" xfId="3" quotePrefix="1" applyFont="1"/>
    <xf numFmtId="43" fontId="3" fillId="0" borderId="0" xfId="1" applyFont="1"/>
    <xf numFmtId="43" fontId="3" fillId="0" borderId="0" xfId="4" applyFont="1"/>
    <xf numFmtId="164" fontId="10" fillId="0" borderId="0" xfId="4" applyNumberFormat="1" applyFont="1" applyFill="1" applyBorder="1" applyAlignment="1">
      <alignment horizontal="right"/>
    </xf>
    <xf numFmtId="164" fontId="11" fillId="0" borderId="0" xfId="4" applyNumberFormat="1" applyFont="1" applyFill="1" applyBorder="1" applyAlignment="1">
      <alignment horizontal="right"/>
    </xf>
    <xf numFmtId="0" fontId="11" fillId="0" borderId="0" xfId="3" applyFont="1" applyFill="1" applyAlignment="1">
      <alignment horizontal="right"/>
    </xf>
    <xf numFmtId="0" fontId="12" fillId="0" borderId="0" xfId="3" applyFont="1" applyFill="1" applyBorder="1" applyAlignment="1">
      <alignment horizontal="right"/>
    </xf>
    <xf numFmtId="43" fontId="11" fillId="0" borderId="0" xfId="3" applyNumberFormat="1" applyFont="1" applyFill="1" applyAlignment="1">
      <alignment horizontal="right"/>
    </xf>
    <xf numFmtId="0" fontId="10" fillId="4" borderId="0" xfId="3" applyFont="1" applyFill="1" applyBorder="1" applyAlignment="1"/>
    <xf numFmtId="0" fontId="10" fillId="4" borderId="0" xfId="3" applyFont="1" applyFill="1" applyBorder="1" applyAlignment="1">
      <alignment horizontal="center"/>
    </xf>
    <xf numFmtId="164" fontId="11" fillId="4" borderId="0" xfId="4" applyNumberFormat="1" applyFont="1" applyFill="1" applyBorder="1"/>
    <xf numFmtId="164" fontId="10" fillId="4" borderId="0" xfId="1" applyNumberFormat="1" applyFont="1" applyFill="1" applyBorder="1" applyAlignment="1">
      <alignment horizontal="right"/>
    </xf>
    <xf numFmtId="9" fontId="10" fillId="4" borderId="0" xfId="3" applyNumberFormat="1" applyFont="1" applyFill="1" applyBorder="1" applyAlignment="1">
      <alignment horizontal="center"/>
    </xf>
    <xf numFmtId="0" fontId="5" fillId="0" borderId="0" xfId="3" applyFont="1" applyFill="1" applyAlignment="1">
      <alignment horizontal="left"/>
    </xf>
    <xf numFmtId="0" fontId="7" fillId="2" borderId="0" xfId="3" applyFont="1" applyFill="1" applyAlignment="1">
      <alignment horizontal="center"/>
    </xf>
    <xf numFmtId="43" fontId="7" fillId="2" borderId="0" xfId="4" applyFont="1" applyFill="1" applyBorder="1" applyAlignment="1">
      <alignment horizontal="center" vertical="center"/>
    </xf>
    <xf numFmtId="0" fontId="11" fillId="0" borderId="0" xfId="3" quotePrefix="1" applyFont="1" applyFill="1" applyAlignment="1">
      <alignment horizontal="left" vertical="top"/>
    </xf>
    <xf numFmtId="0" fontId="11" fillId="0" borderId="0" xfId="3" applyFont="1" applyFill="1" applyAlignment="1">
      <alignment horizontal="left" vertical="top"/>
    </xf>
    <xf numFmtId="0" fontId="11" fillId="0" borderId="0" xfId="3" quotePrefix="1" applyFont="1" applyFill="1" applyAlignment="1">
      <alignment vertical="top"/>
    </xf>
    <xf numFmtId="0" fontId="11" fillId="0" borderId="0" xfId="3" applyFont="1" applyFill="1" applyAlignment="1">
      <alignment vertical="top"/>
    </xf>
  </cellXfs>
  <cellStyles count="6">
    <cellStyle name="Comma" xfId="1" builtinId="3"/>
    <cellStyle name="Comma 10 2" xfId="4" xr:uid="{2E90C42C-940C-491C-95C6-35D1504D7AC7}"/>
    <cellStyle name="Currency 10" xfId="5" xr:uid="{3D5CD19F-D3FC-44F5-8064-D4E956BEDB58}"/>
    <cellStyle name="Normal" xfId="0" builtinId="0"/>
    <cellStyle name="Normal 174" xfId="3" xr:uid="{4B7E3D4C-ED7C-42F6-9B3E-6DB746D12FA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2</xdr:row>
      <xdr:rowOff>174625</xdr:rowOff>
    </xdr:from>
    <xdr:to>
      <xdr:col>2</xdr:col>
      <xdr:colOff>1222375</xdr:colOff>
      <xdr:row>4</xdr:row>
      <xdr:rowOff>165955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66127-D053-4C2C-AAEE-DCC62176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550" y="688975"/>
          <a:ext cx="1095375" cy="39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XPLR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800"/>
      </a:accent1>
      <a:accent2>
        <a:srgbClr val="63676B"/>
      </a:accent2>
      <a:accent3>
        <a:srgbClr val="0070C0"/>
      </a:accent3>
      <a:accent4>
        <a:srgbClr val="70AD47"/>
      </a:accent4>
      <a:accent5>
        <a:srgbClr val="FFC000"/>
      </a:accent5>
      <a:accent6>
        <a:srgbClr val="5B9BD5"/>
      </a:accent6>
      <a:hlink>
        <a:srgbClr val="92D050"/>
      </a:hlink>
      <a:folHlink>
        <a:srgbClr val="40AFFF"/>
      </a:folHlink>
    </a:clrScheme>
    <a:fontScheme name="Office 2013 - 2022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XPLR" id="{22A0AF35-A013-4339-8E7A-42679519A0BC}" vid="{4D575B40-2BC2-42F7-ABAF-EBC4B0C71BE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DCA5-7A32-47C4-A699-052CC36FA7DF}">
  <sheetPr>
    <pageSetUpPr fitToPage="1"/>
  </sheetPr>
  <dimension ref="A1:AG44"/>
  <sheetViews>
    <sheetView showGridLines="0" tabSelected="1" zoomScale="78" zoomScaleNormal="78" workbookViewId="0">
      <selection activeCell="A7" sqref="A7"/>
    </sheetView>
  </sheetViews>
  <sheetFormatPr defaultRowHeight="15.75" x14ac:dyDescent="0.25"/>
  <cols>
    <col min="1" max="1" width="22.42578125" customWidth="1"/>
    <col min="2" max="2" width="3.5703125" style="1" customWidth="1"/>
    <col min="3" max="3" width="51.140625" style="3" customWidth="1"/>
    <col min="4" max="5" width="15.140625" style="3" bestFit="1" customWidth="1"/>
    <col min="6" max="6" width="25.28515625" style="3" bestFit="1" customWidth="1"/>
    <col min="7" max="8" width="1.5703125" style="10" customWidth="1"/>
    <col min="9" max="9" width="14.42578125" style="3" bestFit="1" customWidth="1"/>
    <col min="10" max="10" width="14.85546875" style="3" bestFit="1" customWidth="1"/>
    <col min="11" max="11" width="17.5703125" style="3" bestFit="1" customWidth="1"/>
    <col min="12" max="13" width="1.5703125" style="10" customWidth="1"/>
    <col min="14" max="14" width="3" style="3" customWidth="1"/>
    <col min="15" max="15" width="11.85546875" style="3" bestFit="1" customWidth="1"/>
    <col min="16" max="16" width="12" style="3" bestFit="1" customWidth="1"/>
    <col min="17" max="18" width="14.5703125" style="3" bestFit="1" customWidth="1"/>
    <col min="19" max="19" width="14.5703125" style="3" customWidth="1"/>
    <col min="20" max="20" width="15.85546875" style="3" bestFit="1" customWidth="1"/>
    <col min="21" max="21" width="2.5703125" style="3" customWidth="1"/>
    <col min="22" max="22" width="14" style="69" customWidth="1"/>
    <col min="23" max="23" width="8.7109375" style="3" customWidth="1"/>
    <col min="24" max="24" width="12.28515625" style="3" bestFit="1" customWidth="1"/>
    <col min="25" max="25" width="21.85546875" bestFit="1" customWidth="1"/>
    <col min="26" max="26" width="21.85546875" style="3" bestFit="1" customWidth="1"/>
    <col min="27" max="27" width="22.28515625" style="3" bestFit="1" customWidth="1"/>
    <col min="28" max="28" width="21.85546875" style="3" bestFit="1" customWidth="1"/>
    <col min="29" max="29" width="22.28515625" style="3" bestFit="1" customWidth="1"/>
    <col min="30" max="30" width="21.85546875" style="3" bestFit="1" customWidth="1"/>
    <col min="31" max="32" width="23" style="3" bestFit="1" customWidth="1"/>
    <col min="33" max="33" width="24.140625" style="3" bestFit="1" customWidth="1"/>
    <col min="34" max="34" width="9.140625" style="3" customWidth="1"/>
    <col min="35" max="265" width="9.140625" style="3"/>
    <col min="266" max="266" width="41.42578125" style="3" customWidth="1"/>
    <col min="267" max="267" width="12.5703125" style="3" bestFit="1" customWidth="1"/>
    <col min="268" max="269" width="14.140625" style="3" customWidth="1"/>
    <col min="270" max="270" width="3" style="3" customWidth="1"/>
    <col min="271" max="276" width="14.140625" style="3" customWidth="1"/>
    <col min="277" max="277" width="2.5703125" style="3" customWidth="1"/>
    <col min="278" max="278" width="14.140625" style="3" customWidth="1"/>
    <col min="279" max="521" width="9.140625" style="3"/>
    <col min="522" max="522" width="41.42578125" style="3" customWidth="1"/>
    <col min="523" max="523" width="12.5703125" style="3" bestFit="1" customWidth="1"/>
    <col min="524" max="525" width="14.140625" style="3" customWidth="1"/>
    <col min="526" max="526" width="3" style="3" customWidth="1"/>
    <col min="527" max="532" width="14.140625" style="3" customWidth="1"/>
    <col min="533" max="533" width="2.5703125" style="3" customWidth="1"/>
    <col min="534" max="534" width="14.140625" style="3" customWidth="1"/>
    <col min="535" max="777" width="9.140625" style="3"/>
    <col min="778" max="778" width="41.42578125" style="3" customWidth="1"/>
    <col min="779" max="779" width="12.5703125" style="3" bestFit="1" customWidth="1"/>
    <col min="780" max="781" width="14.140625" style="3" customWidth="1"/>
    <col min="782" max="782" width="3" style="3" customWidth="1"/>
    <col min="783" max="788" width="14.140625" style="3" customWidth="1"/>
    <col min="789" max="789" width="2.5703125" style="3" customWidth="1"/>
    <col min="790" max="790" width="14.140625" style="3" customWidth="1"/>
    <col min="791" max="1033" width="9.140625" style="3"/>
    <col min="1034" max="1034" width="41.42578125" style="3" customWidth="1"/>
    <col min="1035" max="1035" width="12.5703125" style="3" bestFit="1" customWidth="1"/>
    <col min="1036" max="1037" width="14.140625" style="3" customWidth="1"/>
    <col min="1038" max="1038" width="3" style="3" customWidth="1"/>
    <col min="1039" max="1044" width="14.140625" style="3" customWidth="1"/>
    <col min="1045" max="1045" width="2.5703125" style="3" customWidth="1"/>
    <col min="1046" max="1046" width="14.140625" style="3" customWidth="1"/>
    <col min="1047" max="1289" width="9.140625" style="3"/>
    <col min="1290" max="1290" width="41.42578125" style="3" customWidth="1"/>
    <col min="1291" max="1291" width="12.5703125" style="3" bestFit="1" customWidth="1"/>
    <col min="1292" max="1293" width="14.140625" style="3" customWidth="1"/>
    <col min="1294" max="1294" width="3" style="3" customWidth="1"/>
    <col min="1295" max="1300" width="14.140625" style="3" customWidth="1"/>
    <col min="1301" max="1301" width="2.5703125" style="3" customWidth="1"/>
    <col min="1302" max="1302" width="14.140625" style="3" customWidth="1"/>
    <col min="1303" max="1545" width="9.140625" style="3"/>
    <col min="1546" max="1546" width="41.42578125" style="3" customWidth="1"/>
    <col min="1547" max="1547" width="12.5703125" style="3" bestFit="1" customWidth="1"/>
    <col min="1548" max="1549" width="14.140625" style="3" customWidth="1"/>
    <col min="1550" max="1550" width="3" style="3" customWidth="1"/>
    <col min="1551" max="1556" width="14.140625" style="3" customWidth="1"/>
    <col min="1557" max="1557" width="2.5703125" style="3" customWidth="1"/>
    <col min="1558" max="1558" width="14.140625" style="3" customWidth="1"/>
    <col min="1559" max="1801" width="9.140625" style="3"/>
    <col min="1802" max="1802" width="41.42578125" style="3" customWidth="1"/>
    <col min="1803" max="1803" width="12.5703125" style="3" bestFit="1" customWidth="1"/>
    <col min="1804" max="1805" width="14.140625" style="3" customWidth="1"/>
    <col min="1806" max="1806" width="3" style="3" customWidth="1"/>
    <col min="1807" max="1812" width="14.140625" style="3" customWidth="1"/>
    <col min="1813" max="1813" width="2.5703125" style="3" customWidth="1"/>
    <col min="1814" max="1814" width="14.140625" style="3" customWidth="1"/>
    <col min="1815" max="2057" width="9.140625" style="3"/>
    <col min="2058" max="2058" width="41.42578125" style="3" customWidth="1"/>
    <col min="2059" max="2059" width="12.5703125" style="3" bestFit="1" customWidth="1"/>
    <col min="2060" max="2061" width="14.140625" style="3" customWidth="1"/>
    <col min="2062" max="2062" width="3" style="3" customWidth="1"/>
    <col min="2063" max="2068" width="14.140625" style="3" customWidth="1"/>
    <col min="2069" max="2069" width="2.5703125" style="3" customWidth="1"/>
    <col min="2070" max="2070" width="14.140625" style="3" customWidth="1"/>
    <col min="2071" max="2313" width="9.140625" style="3"/>
    <col min="2314" max="2314" width="41.42578125" style="3" customWidth="1"/>
    <col min="2315" max="2315" width="12.5703125" style="3" bestFit="1" customWidth="1"/>
    <col min="2316" max="2317" width="14.140625" style="3" customWidth="1"/>
    <col min="2318" max="2318" width="3" style="3" customWidth="1"/>
    <col min="2319" max="2324" width="14.140625" style="3" customWidth="1"/>
    <col min="2325" max="2325" width="2.5703125" style="3" customWidth="1"/>
    <col min="2326" max="2326" width="14.140625" style="3" customWidth="1"/>
    <col min="2327" max="2569" width="9.140625" style="3"/>
    <col min="2570" max="2570" width="41.42578125" style="3" customWidth="1"/>
    <col min="2571" max="2571" width="12.5703125" style="3" bestFit="1" customWidth="1"/>
    <col min="2572" max="2573" width="14.140625" style="3" customWidth="1"/>
    <col min="2574" max="2574" width="3" style="3" customWidth="1"/>
    <col min="2575" max="2580" width="14.140625" style="3" customWidth="1"/>
    <col min="2581" max="2581" width="2.5703125" style="3" customWidth="1"/>
    <col min="2582" max="2582" width="14.140625" style="3" customWidth="1"/>
    <col min="2583" max="2825" width="9.140625" style="3"/>
    <col min="2826" max="2826" width="41.42578125" style="3" customWidth="1"/>
    <col min="2827" max="2827" width="12.5703125" style="3" bestFit="1" customWidth="1"/>
    <col min="2828" max="2829" width="14.140625" style="3" customWidth="1"/>
    <col min="2830" max="2830" width="3" style="3" customWidth="1"/>
    <col min="2831" max="2836" width="14.140625" style="3" customWidth="1"/>
    <col min="2837" max="2837" width="2.5703125" style="3" customWidth="1"/>
    <col min="2838" max="2838" width="14.140625" style="3" customWidth="1"/>
    <col min="2839" max="3081" width="9.140625" style="3"/>
    <col min="3082" max="3082" width="41.42578125" style="3" customWidth="1"/>
    <col min="3083" max="3083" width="12.5703125" style="3" bestFit="1" customWidth="1"/>
    <col min="3084" max="3085" width="14.140625" style="3" customWidth="1"/>
    <col min="3086" max="3086" width="3" style="3" customWidth="1"/>
    <col min="3087" max="3092" width="14.140625" style="3" customWidth="1"/>
    <col min="3093" max="3093" width="2.5703125" style="3" customWidth="1"/>
    <col min="3094" max="3094" width="14.140625" style="3" customWidth="1"/>
    <col min="3095" max="3337" width="9.140625" style="3"/>
    <col min="3338" max="3338" width="41.42578125" style="3" customWidth="1"/>
    <col min="3339" max="3339" width="12.5703125" style="3" bestFit="1" customWidth="1"/>
    <col min="3340" max="3341" width="14.140625" style="3" customWidth="1"/>
    <col min="3342" max="3342" width="3" style="3" customWidth="1"/>
    <col min="3343" max="3348" width="14.140625" style="3" customWidth="1"/>
    <col min="3349" max="3349" width="2.5703125" style="3" customWidth="1"/>
    <col min="3350" max="3350" width="14.140625" style="3" customWidth="1"/>
    <col min="3351" max="3593" width="9.140625" style="3"/>
    <col min="3594" max="3594" width="41.42578125" style="3" customWidth="1"/>
    <col min="3595" max="3595" width="12.5703125" style="3" bestFit="1" customWidth="1"/>
    <col min="3596" max="3597" width="14.140625" style="3" customWidth="1"/>
    <col min="3598" max="3598" width="3" style="3" customWidth="1"/>
    <col min="3599" max="3604" width="14.140625" style="3" customWidth="1"/>
    <col min="3605" max="3605" width="2.5703125" style="3" customWidth="1"/>
    <col min="3606" max="3606" width="14.140625" style="3" customWidth="1"/>
    <col min="3607" max="3849" width="9.140625" style="3"/>
    <col min="3850" max="3850" width="41.42578125" style="3" customWidth="1"/>
    <col min="3851" max="3851" width="12.5703125" style="3" bestFit="1" customWidth="1"/>
    <col min="3852" max="3853" width="14.140625" style="3" customWidth="1"/>
    <col min="3854" max="3854" width="3" style="3" customWidth="1"/>
    <col min="3855" max="3860" width="14.140625" style="3" customWidth="1"/>
    <col min="3861" max="3861" width="2.5703125" style="3" customWidth="1"/>
    <col min="3862" max="3862" width="14.140625" style="3" customWidth="1"/>
    <col min="3863" max="4105" width="9.140625" style="3"/>
    <col min="4106" max="4106" width="41.42578125" style="3" customWidth="1"/>
    <col min="4107" max="4107" width="12.5703125" style="3" bestFit="1" customWidth="1"/>
    <col min="4108" max="4109" width="14.140625" style="3" customWidth="1"/>
    <col min="4110" max="4110" width="3" style="3" customWidth="1"/>
    <col min="4111" max="4116" width="14.140625" style="3" customWidth="1"/>
    <col min="4117" max="4117" width="2.5703125" style="3" customWidth="1"/>
    <col min="4118" max="4118" width="14.140625" style="3" customWidth="1"/>
    <col min="4119" max="4361" width="9.140625" style="3"/>
    <col min="4362" max="4362" width="41.42578125" style="3" customWidth="1"/>
    <col min="4363" max="4363" width="12.5703125" style="3" bestFit="1" customWidth="1"/>
    <col min="4364" max="4365" width="14.140625" style="3" customWidth="1"/>
    <col min="4366" max="4366" width="3" style="3" customWidth="1"/>
    <col min="4367" max="4372" width="14.140625" style="3" customWidth="1"/>
    <col min="4373" max="4373" width="2.5703125" style="3" customWidth="1"/>
    <col min="4374" max="4374" width="14.140625" style="3" customWidth="1"/>
    <col min="4375" max="4617" width="9.140625" style="3"/>
    <col min="4618" max="4618" width="41.42578125" style="3" customWidth="1"/>
    <col min="4619" max="4619" width="12.5703125" style="3" bestFit="1" customWidth="1"/>
    <col min="4620" max="4621" width="14.140625" style="3" customWidth="1"/>
    <col min="4622" max="4622" width="3" style="3" customWidth="1"/>
    <col min="4623" max="4628" width="14.140625" style="3" customWidth="1"/>
    <col min="4629" max="4629" width="2.5703125" style="3" customWidth="1"/>
    <col min="4630" max="4630" width="14.140625" style="3" customWidth="1"/>
    <col min="4631" max="4873" width="9.140625" style="3"/>
    <col min="4874" max="4874" width="41.42578125" style="3" customWidth="1"/>
    <col min="4875" max="4875" width="12.5703125" style="3" bestFit="1" customWidth="1"/>
    <col min="4876" max="4877" width="14.140625" style="3" customWidth="1"/>
    <col min="4878" max="4878" width="3" style="3" customWidth="1"/>
    <col min="4879" max="4884" width="14.140625" style="3" customWidth="1"/>
    <col min="4885" max="4885" width="2.5703125" style="3" customWidth="1"/>
    <col min="4886" max="4886" width="14.140625" style="3" customWidth="1"/>
    <col min="4887" max="5129" width="9.140625" style="3"/>
    <col min="5130" max="5130" width="41.42578125" style="3" customWidth="1"/>
    <col min="5131" max="5131" width="12.5703125" style="3" bestFit="1" customWidth="1"/>
    <col min="5132" max="5133" width="14.140625" style="3" customWidth="1"/>
    <col min="5134" max="5134" width="3" style="3" customWidth="1"/>
    <col min="5135" max="5140" width="14.140625" style="3" customWidth="1"/>
    <col min="5141" max="5141" width="2.5703125" style="3" customWidth="1"/>
    <col min="5142" max="5142" width="14.140625" style="3" customWidth="1"/>
    <col min="5143" max="5385" width="9.140625" style="3"/>
    <col min="5386" max="5386" width="41.42578125" style="3" customWidth="1"/>
    <col min="5387" max="5387" width="12.5703125" style="3" bestFit="1" customWidth="1"/>
    <col min="5388" max="5389" width="14.140625" style="3" customWidth="1"/>
    <col min="5390" max="5390" width="3" style="3" customWidth="1"/>
    <col min="5391" max="5396" width="14.140625" style="3" customWidth="1"/>
    <col min="5397" max="5397" width="2.5703125" style="3" customWidth="1"/>
    <col min="5398" max="5398" width="14.140625" style="3" customWidth="1"/>
    <col min="5399" max="5641" width="9.140625" style="3"/>
    <col min="5642" max="5642" width="41.42578125" style="3" customWidth="1"/>
    <col min="5643" max="5643" width="12.5703125" style="3" bestFit="1" customWidth="1"/>
    <col min="5644" max="5645" width="14.140625" style="3" customWidth="1"/>
    <col min="5646" max="5646" width="3" style="3" customWidth="1"/>
    <col min="5647" max="5652" width="14.140625" style="3" customWidth="1"/>
    <col min="5653" max="5653" width="2.5703125" style="3" customWidth="1"/>
    <col min="5654" max="5654" width="14.140625" style="3" customWidth="1"/>
    <col min="5655" max="5897" width="9.140625" style="3"/>
    <col min="5898" max="5898" width="41.42578125" style="3" customWidth="1"/>
    <col min="5899" max="5899" width="12.5703125" style="3" bestFit="1" customWidth="1"/>
    <col min="5900" max="5901" width="14.140625" style="3" customWidth="1"/>
    <col min="5902" max="5902" width="3" style="3" customWidth="1"/>
    <col min="5903" max="5908" width="14.140625" style="3" customWidth="1"/>
    <col min="5909" max="5909" width="2.5703125" style="3" customWidth="1"/>
    <col min="5910" max="5910" width="14.140625" style="3" customWidth="1"/>
    <col min="5911" max="6153" width="9.140625" style="3"/>
    <col min="6154" max="6154" width="41.42578125" style="3" customWidth="1"/>
    <col min="6155" max="6155" width="12.5703125" style="3" bestFit="1" customWidth="1"/>
    <col min="6156" max="6157" width="14.140625" style="3" customWidth="1"/>
    <col min="6158" max="6158" width="3" style="3" customWidth="1"/>
    <col min="6159" max="6164" width="14.140625" style="3" customWidth="1"/>
    <col min="6165" max="6165" width="2.5703125" style="3" customWidth="1"/>
    <col min="6166" max="6166" width="14.140625" style="3" customWidth="1"/>
    <col min="6167" max="6409" width="9.140625" style="3"/>
    <col min="6410" max="6410" width="41.42578125" style="3" customWidth="1"/>
    <col min="6411" max="6411" width="12.5703125" style="3" bestFit="1" customWidth="1"/>
    <col min="6412" max="6413" width="14.140625" style="3" customWidth="1"/>
    <col min="6414" max="6414" width="3" style="3" customWidth="1"/>
    <col min="6415" max="6420" width="14.140625" style="3" customWidth="1"/>
    <col min="6421" max="6421" width="2.5703125" style="3" customWidth="1"/>
    <col min="6422" max="6422" width="14.140625" style="3" customWidth="1"/>
    <col min="6423" max="6665" width="9.140625" style="3"/>
    <col min="6666" max="6666" width="41.42578125" style="3" customWidth="1"/>
    <col min="6667" max="6667" width="12.5703125" style="3" bestFit="1" customWidth="1"/>
    <col min="6668" max="6669" width="14.140625" style="3" customWidth="1"/>
    <col min="6670" max="6670" width="3" style="3" customWidth="1"/>
    <col min="6671" max="6676" width="14.140625" style="3" customWidth="1"/>
    <col min="6677" max="6677" width="2.5703125" style="3" customWidth="1"/>
    <col min="6678" max="6678" width="14.140625" style="3" customWidth="1"/>
    <col min="6679" max="6921" width="9.140625" style="3"/>
    <col min="6922" max="6922" width="41.42578125" style="3" customWidth="1"/>
    <col min="6923" max="6923" width="12.5703125" style="3" bestFit="1" customWidth="1"/>
    <col min="6924" max="6925" width="14.140625" style="3" customWidth="1"/>
    <col min="6926" max="6926" width="3" style="3" customWidth="1"/>
    <col min="6927" max="6932" width="14.140625" style="3" customWidth="1"/>
    <col min="6933" max="6933" width="2.5703125" style="3" customWidth="1"/>
    <col min="6934" max="6934" width="14.140625" style="3" customWidth="1"/>
    <col min="6935" max="7177" width="9.140625" style="3"/>
    <col min="7178" max="7178" width="41.42578125" style="3" customWidth="1"/>
    <col min="7179" max="7179" width="12.5703125" style="3" bestFit="1" customWidth="1"/>
    <col min="7180" max="7181" width="14.140625" style="3" customWidth="1"/>
    <col min="7182" max="7182" width="3" style="3" customWidth="1"/>
    <col min="7183" max="7188" width="14.140625" style="3" customWidth="1"/>
    <col min="7189" max="7189" width="2.5703125" style="3" customWidth="1"/>
    <col min="7190" max="7190" width="14.140625" style="3" customWidth="1"/>
    <col min="7191" max="7433" width="9.140625" style="3"/>
    <col min="7434" max="7434" width="41.42578125" style="3" customWidth="1"/>
    <col min="7435" max="7435" width="12.5703125" style="3" bestFit="1" customWidth="1"/>
    <col min="7436" max="7437" width="14.140625" style="3" customWidth="1"/>
    <col min="7438" max="7438" width="3" style="3" customWidth="1"/>
    <col min="7439" max="7444" width="14.140625" style="3" customWidth="1"/>
    <col min="7445" max="7445" width="2.5703125" style="3" customWidth="1"/>
    <col min="7446" max="7446" width="14.140625" style="3" customWidth="1"/>
    <col min="7447" max="7689" width="9.140625" style="3"/>
    <col min="7690" max="7690" width="41.42578125" style="3" customWidth="1"/>
    <col min="7691" max="7691" width="12.5703125" style="3" bestFit="1" customWidth="1"/>
    <col min="7692" max="7693" width="14.140625" style="3" customWidth="1"/>
    <col min="7694" max="7694" width="3" style="3" customWidth="1"/>
    <col min="7695" max="7700" width="14.140625" style="3" customWidth="1"/>
    <col min="7701" max="7701" width="2.5703125" style="3" customWidth="1"/>
    <col min="7702" max="7702" width="14.140625" style="3" customWidth="1"/>
    <col min="7703" max="7945" width="9.140625" style="3"/>
    <col min="7946" max="7946" width="41.42578125" style="3" customWidth="1"/>
    <col min="7947" max="7947" width="12.5703125" style="3" bestFit="1" customWidth="1"/>
    <col min="7948" max="7949" width="14.140625" style="3" customWidth="1"/>
    <col min="7950" max="7950" width="3" style="3" customWidth="1"/>
    <col min="7951" max="7956" width="14.140625" style="3" customWidth="1"/>
    <col min="7957" max="7957" width="2.5703125" style="3" customWidth="1"/>
    <col min="7958" max="7958" width="14.140625" style="3" customWidth="1"/>
    <col min="7959" max="8201" width="9.140625" style="3"/>
    <col min="8202" max="8202" width="41.42578125" style="3" customWidth="1"/>
    <col min="8203" max="8203" width="12.5703125" style="3" bestFit="1" customWidth="1"/>
    <col min="8204" max="8205" width="14.140625" style="3" customWidth="1"/>
    <col min="8206" max="8206" width="3" style="3" customWidth="1"/>
    <col min="8207" max="8212" width="14.140625" style="3" customWidth="1"/>
    <col min="8213" max="8213" width="2.5703125" style="3" customWidth="1"/>
    <col min="8214" max="8214" width="14.140625" style="3" customWidth="1"/>
    <col min="8215" max="8457" width="9.140625" style="3"/>
    <col min="8458" max="8458" width="41.42578125" style="3" customWidth="1"/>
    <col min="8459" max="8459" width="12.5703125" style="3" bestFit="1" customWidth="1"/>
    <col min="8460" max="8461" width="14.140625" style="3" customWidth="1"/>
    <col min="8462" max="8462" width="3" style="3" customWidth="1"/>
    <col min="8463" max="8468" width="14.140625" style="3" customWidth="1"/>
    <col min="8469" max="8469" width="2.5703125" style="3" customWidth="1"/>
    <col min="8470" max="8470" width="14.140625" style="3" customWidth="1"/>
    <col min="8471" max="8713" width="9.140625" style="3"/>
    <col min="8714" max="8714" width="41.42578125" style="3" customWidth="1"/>
    <col min="8715" max="8715" width="12.5703125" style="3" bestFit="1" customWidth="1"/>
    <col min="8716" max="8717" width="14.140625" style="3" customWidth="1"/>
    <col min="8718" max="8718" width="3" style="3" customWidth="1"/>
    <col min="8719" max="8724" width="14.140625" style="3" customWidth="1"/>
    <col min="8725" max="8725" width="2.5703125" style="3" customWidth="1"/>
    <col min="8726" max="8726" width="14.140625" style="3" customWidth="1"/>
    <col min="8727" max="8969" width="9.140625" style="3"/>
    <col min="8970" max="8970" width="41.42578125" style="3" customWidth="1"/>
    <col min="8971" max="8971" width="12.5703125" style="3" bestFit="1" customWidth="1"/>
    <col min="8972" max="8973" width="14.140625" style="3" customWidth="1"/>
    <col min="8974" max="8974" width="3" style="3" customWidth="1"/>
    <col min="8975" max="8980" width="14.140625" style="3" customWidth="1"/>
    <col min="8981" max="8981" width="2.5703125" style="3" customWidth="1"/>
    <col min="8982" max="8982" width="14.140625" style="3" customWidth="1"/>
    <col min="8983" max="9225" width="9.140625" style="3"/>
    <col min="9226" max="9226" width="41.42578125" style="3" customWidth="1"/>
    <col min="9227" max="9227" width="12.5703125" style="3" bestFit="1" customWidth="1"/>
    <col min="9228" max="9229" width="14.140625" style="3" customWidth="1"/>
    <col min="9230" max="9230" width="3" style="3" customWidth="1"/>
    <col min="9231" max="9236" width="14.140625" style="3" customWidth="1"/>
    <col min="9237" max="9237" width="2.5703125" style="3" customWidth="1"/>
    <col min="9238" max="9238" width="14.140625" style="3" customWidth="1"/>
    <col min="9239" max="9481" width="9.140625" style="3"/>
    <col min="9482" max="9482" width="41.42578125" style="3" customWidth="1"/>
    <col min="9483" max="9483" width="12.5703125" style="3" bestFit="1" customWidth="1"/>
    <col min="9484" max="9485" width="14.140625" style="3" customWidth="1"/>
    <col min="9486" max="9486" width="3" style="3" customWidth="1"/>
    <col min="9487" max="9492" width="14.140625" style="3" customWidth="1"/>
    <col min="9493" max="9493" width="2.5703125" style="3" customWidth="1"/>
    <col min="9494" max="9494" width="14.140625" style="3" customWidth="1"/>
    <col min="9495" max="9737" width="9.140625" style="3"/>
    <col min="9738" max="9738" width="41.42578125" style="3" customWidth="1"/>
    <col min="9739" max="9739" width="12.5703125" style="3" bestFit="1" customWidth="1"/>
    <col min="9740" max="9741" width="14.140625" style="3" customWidth="1"/>
    <col min="9742" max="9742" width="3" style="3" customWidth="1"/>
    <col min="9743" max="9748" width="14.140625" style="3" customWidth="1"/>
    <col min="9749" max="9749" width="2.5703125" style="3" customWidth="1"/>
    <col min="9750" max="9750" width="14.140625" style="3" customWidth="1"/>
    <col min="9751" max="9993" width="9.140625" style="3"/>
    <col min="9994" max="9994" width="41.42578125" style="3" customWidth="1"/>
    <col min="9995" max="9995" width="12.5703125" style="3" bestFit="1" customWidth="1"/>
    <col min="9996" max="9997" width="14.140625" style="3" customWidth="1"/>
    <col min="9998" max="9998" width="3" style="3" customWidth="1"/>
    <col min="9999" max="10004" width="14.140625" style="3" customWidth="1"/>
    <col min="10005" max="10005" width="2.5703125" style="3" customWidth="1"/>
    <col min="10006" max="10006" width="14.140625" style="3" customWidth="1"/>
    <col min="10007" max="10249" width="9.140625" style="3"/>
    <col min="10250" max="10250" width="41.42578125" style="3" customWidth="1"/>
    <col min="10251" max="10251" width="12.5703125" style="3" bestFit="1" customWidth="1"/>
    <col min="10252" max="10253" width="14.140625" style="3" customWidth="1"/>
    <col min="10254" max="10254" width="3" style="3" customWidth="1"/>
    <col min="10255" max="10260" width="14.140625" style="3" customWidth="1"/>
    <col min="10261" max="10261" width="2.5703125" style="3" customWidth="1"/>
    <col min="10262" max="10262" width="14.140625" style="3" customWidth="1"/>
    <col min="10263" max="10505" width="9.140625" style="3"/>
    <col min="10506" max="10506" width="41.42578125" style="3" customWidth="1"/>
    <col min="10507" max="10507" width="12.5703125" style="3" bestFit="1" customWidth="1"/>
    <col min="10508" max="10509" width="14.140625" style="3" customWidth="1"/>
    <col min="10510" max="10510" width="3" style="3" customWidth="1"/>
    <col min="10511" max="10516" width="14.140625" style="3" customWidth="1"/>
    <col min="10517" max="10517" width="2.5703125" style="3" customWidth="1"/>
    <col min="10518" max="10518" width="14.140625" style="3" customWidth="1"/>
    <col min="10519" max="10761" width="9.140625" style="3"/>
    <col min="10762" max="10762" width="41.42578125" style="3" customWidth="1"/>
    <col min="10763" max="10763" width="12.5703125" style="3" bestFit="1" customWidth="1"/>
    <col min="10764" max="10765" width="14.140625" style="3" customWidth="1"/>
    <col min="10766" max="10766" width="3" style="3" customWidth="1"/>
    <col min="10767" max="10772" width="14.140625" style="3" customWidth="1"/>
    <col min="10773" max="10773" width="2.5703125" style="3" customWidth="1"/>
    <col min="10774" max="10774" width="14.140625" style="3" customWidth="1"/>
    <col min="10775" max="11017" width="9.140625" style="3"/>
    <col min="11018" max="11018" width="41.42578125" style="3" customWidth="1"/>
    <col min="11019" max="11019" width="12.5703125" style="3" bestFit="1" customWidth="1"/>
    <col min="11020" max="11021" width="14.140625" style="3" customWidth="1"/>
    <col min="11022" max="11022" width="3" style="3" customWidth="1"/>
    <col min="11023" max="11028" width="14.140625" style="3" customWidth="1"/>
    <col min="11029" max="11029" width="2.5703125" style="3" customWidth="1"/>
    <col min="11030" max="11030" width="14.140625" style="3" customWidth="1"/>
    <col min="11031" max="11273" width="9.140625" style="3"/>
    <col min="11274" max="11274" width="41.42578125" style="3" customWidth="1"/>
    <col min="11275" max="11275" width="12.5703125" style="3" bestFit="1" customWidth="1"/>
    <col min="11276" max="11277" width="14.140625" style="3" customWidth="1"/>
    <col min="11278" max="11278" width="3" style="3" customWidth="1"/>
    <col min="11279" max="11284" width="14.140625" style="3" customWidth="1"/>
    <col min="11285" max="11285" width="2.5703125" style="3" customWidth="1"/>
    <col min="11286" max="11286" width="14.140625" style="3" customWidth="1"/>
    <col min="11287" max="11529" width="9.140625" style="3"/>
    <col min="11530" max="11530" width="41.42578125" style="3" customWidth="1"/>
    <col min="11531" max="11531" width="12.5703125" style="3" bestFit="1" customWidth="1"/>
    <col min="11532" max="11533" width="14.140625" style="3" customWidth="1"/>
    <col min="11534" max="11534" width="3" style="3" customWidth="1"/>
    <col min="11535" max="11540" width="14.140625" style="3" customWidth="1"/>
    <col min="11541" max="11541" width="2.5703125" style="3" customWidth="1"/>
    <col min="11542" max="11542" width="14.140625" style="3" customWidth="1"/>
    <col min="11543" max="11785" width="9.140625" style="3"/>
    <col min="11786" max="11786" width="41.42578125" style="3" customWidth="1"/>
    <col min="11787" max="11787" width="12.5703125" style="3" bestFit="1" customWidth="1"/>
    <col min="11788" max="11789" width="14.140625" style="3" customWidth="1"/>
    <col min="11790" max="11790" width="3" style="3" customWidth="1"/>
    <col min="11791" max="11796" width="14.140625" style="3" customWidth="1"/>
    <col min="11797" max="11797" width="2.5703125" style="3" customWidth="1"/>
    <col min="11798" max="11798" width="14.140625" style="3" customWidth="1"/>
    <col min="11799" max="12041" width="9.140625" style="3"/>
    <col min="12042" max="12042" width="41.42578125" style="3" customWidth="1"/>
    <col min="12043" max="12043" width="12.5703125" style="3" bestFit="1" customWidth="1"/>
    <col min="12044" max="12045" width="14.140625" style="3" customWidth="1"/>
    <col min="12046" max="12046" width="3" style="3" customWidth="1"/>
    <col min="12047" max="12052" width="14.140625" style="3" customWidth="1"/>
    <col min="12053" max="12053" width="2.5703125" style="3" customWidth="1"/>
    <col min="12054" max="12054" width="14.140625" style="3" customWidth="1"/>
    <col min="12055" max="12297" width="9.140625" style="3"/>
    <col min="12298" max="12298" width="41.42578125" style="3" customWidth="1"/>
    <col min="12299" max="12299" width="12.5703125" style="3" bestFit="1" customWidth="1"/>
    <col min="12300" max="12301" width="14.140625" style="3" customWidth="1"/>
    <col min="12302" max="12302" width="3" style="3" customWidth="1"/>
    <col min="12303" max="12308" width="14.140625" style="3" customWidth="1"/>
    <col min="12309" max="12309" width="2.5703125" style="3" customWidth="1"/>
    <col min="12310" max="12310" width="14.140625" style="3" customWidth="1"/>
    <col min="12311" max="12553" width="9.140625" style="3"/>
    <col min="12554" max="12554" width="41.42578125" style="3" customWidth="1"/>
    <col min="12555" max="12555" width="12.5703125" style="3" bestFit="1" customWidth="1"/>
    <col min="12556" max="12557" width="14.140625" style="3" customWidth="1"/>
    <col min="12558" max="12558" width="3" style="3" customWidth="1"/>
    <col min="12559" max="12564" width="14.140625" style="3" customWidth="1"/>
    <col min="12565" max="12565" width="2.5703125" style="3" customWidth="1"/>
    <col min="12566" max="12566" width="14.140625" style="3" customWidth="1"/>
    <col min="12567" max="12809" width="9.140625" style="3"/>
    <col min="12810" max="12810" width="41.42578125" style="3" customWidth="1"/>
    <col min="12811" max="12811" width="12.5703125" style="3" bestFit="1" customWidth="1"/>
    <col min="12812" max="12813" width="14.140625" style="3" customWidth="1"/>
    <col min="12814" max="12814" width="3" style="3" customWidth="1"/>
    <col min="12815" max="12820" width="14.140625" style="3" customWidth="1"/>
    <col min="12821" max="12821" width="2.5703125" style="3" customWidth="1"/>
    <col min="12822" max="12822" width="14.140625" style="3" customWidth="1"/>
    <col min="12823" max="13065" width="9.140625" style="3"/>
    <col min="13066" max="13066" width="41.42578125" style="3" customWidth="1"/>
    <col min="13067" max="13067" width="12.5703125" style="3" bestFit="1" customWidth="1"/>
    <col min="13068" max="13069" width="14.140625" style="3" customWidth="1"/>
    <col min="13070" max="13070" width="3" style="3" customWidth="1"/>
    <col min="13071" max="13076" width="14.140625" style="3" customWidth="1"/>
    <col min="13077" max="13077" width="2.5703125" style="3" customWidth="1"/>
    <col min="13078" max="13078" width="14.140625" style="3" customWidth="1"/>
    <col min="13079" max="13321" width="9.140625" style="3"/>
    <col min="13322" max="13322" width="41.42578125" style="3" customWidth="1"/>
    <col min="13323" max="13323" width="12.5703125" style="3" bestFit="1" customWidth="1"/>
    <col min="13324" max="13325" width="14.140625" style="3" customWidth="1"/>
    <col min="13326" max="13326" width="3" style="3" customWidth="1"/>
    <col min="13327" max="13332" width="14.140625" style="3" customWidth="1"/>
    <col min="13333" max="13333" width="2.5703125" style="3" customWidth="1"/>
    <col min="13334" max="13334" width="14.140625" style="3" customWidth="1"/>
    <col min="13335" max="13577" width="9.140625" style="3"/>
    <col min="13578" max="13578" width="41.42578125" style="3" customWidth="1"/>
    <col min="13579" max="13579" width="12.5703125" style="3" bestFit="1" customWidth="1"/>
    <col min="13580" max="13581" width="14.140625" style="3" customWidth="1"/>
    <col min="13582" max="13582" width="3" style="3" customWidth="1"/>
    <col min="13583" max="13588" width="14.140625" style="3" customWidth="1"/>
    <col min="13589" max="13589" width="2.5703125" style="3" customWidth="1"/>
    <col min="13590" max="13590" width="14.140625" style="3" customWidth="1"/>
    <col min="13591" max="13833" width="9.140625" style="3"/>
    <col min="13834" max="13834" width="41.42578125" style="3" customWidth="1"/>
    <col min="13835" max="13835" width="12.5703125" style="3" bestFit="1" customWidth="1"/>
    <col min="13836" max="13837" width="14.140625" style="3" customWidth="1"/>
    <col min="13838" max="13838" width="3" style="3" customWidth="1"/>
    <col min="13839" max="13844" width="14.140625" style="3" customWidth="1"/>
    <col min="13845" max="13845" width="2.5703125" style="3" customWidth="1"/>
    <col min="13846" max="13846" width="14.140625" style="3" customWidth="1"/>
    <col min="13847" max="14089" width="9.140625" style="3"/>
    <col min="14090" max="14090" width="41.42578125" style="3" customWidth="1"/>
    <col min="14091" max="14091" width="12.5703125" style="3" bestFit="1" customWidth="1"/>
    <col min="14092" max="14093" width="14.140625" style="3" customWidth="1"/>
    <col min="14094" max="14094" width="3" style="3" customWidth="1"/>
    <col min="14095" max="14100" width="14.140625" style="3" customWidth="1"/>
    <col min="14101" max="14101" width="2.5703125" style="3" customWidth="1"/>
    <col min="14102" max="14102" width="14.140625" style="3" customWidth="1"/>
    <col min="14103" max="14345" width="9.140625" style="3"/>
    <col min="14346" max="14346" width="41.42578125" style="3" customWidth="1"/>
    <col min="14347" max="14347" width="12.5703125" style="3" bestFit="1" customWidth="1"/>
    <col min="14348" max="14349" width="14.140625" style="3" customWidth="1"/>
    <col min="14350" max="14350" width="3" style="3" customWidth="1"/>
    <col min="14351" max="14356" width="14.140625" style="3" customWidth="1"/>
    <col min="14357" max="14357" width="2.5703125" style="3" customWidth="1"/>
    <col min="14358" max="14358" width="14.140625" style="3" customWidth="1"/>
    <col min="14359" max="14601" width="9.140625" style="3"/>
    <col min="14602" max="14602" width="41.42578125" style="3" customWidth="1"/>
    <col min="14603" max="14603" width="12.5703125" style="3" bestFit="1" customWidth="1"/>
    <col min="14604" max="14605" width="14.140625" style="3" customWidth="1"/>
    <col min="14606" max="14606" width="3" style="3" customWidth="1"/>
    <col min="14607" max="14612" width="14.140625" style="3" customWidth="1"/>
    <col min="14613" max="14613" width="2.5703125" style="3" customWidth="1"/>
    <col min="14614" max="14614" width="14.140625" style="3" customWidth="1"/>
    <col min="14615" max="14857" width="9.140625" style="3"/>
    <col min="14858" max="14858" width="41.42578125" style="3" customWidth="1"/>
    <col min="14859" max="14859" width="12.5703125" style="3" bestFit="1" customWidth="1"/>
    <col min="14860" max="14861" width="14.140625" style="3" customWidth="1"/>
    <col min="14862" max="14862" width="3" style="3" customWidth="1"/>
    <col min="14863" max="14868" width="14.140625" style="3" customWidth="1"/>
    <col min="14869" max="14869" width="2.5703125" style="3" customWidth="1"/>
    <col min="14870" max="14870" width="14.140625" style="3" customWidth="1"/>
    <col min="14871" max="15113" width="9.140625" style="3"/>
    <col min="15114" max="15114" width="41.42578125" style="3" customWidth="1"/>
    <col min="15115" max="15115" width="12.5703125" style="3" bestFit="1" customWidth="1"/>
    <col min="15116" max="15117" width="14.140625" style="3" customWidth="1"/>
    <col min="15118" max="15118" width="3" style="3" customWidth="1"/>
    <col min="15119" max="15124" width="14.140625" style="3" customWidth="1"/>
    <col min="15125" max="15125" width="2.5703125" style="3" customWidth="1"/>
    <col min="15126" max="15126" width="14.140625" style="3" customWidth="1"/>
    <col min="15127" max="15369" width="9.140625" style="3"/>
    <col min="15370" max="15370" width="41.42578125" style="3" customWidth="1"/>
    <col min="15371" max="15371" width="12.5703125" style="3" bestFit="1" customWidth="1"/>
    <col min="15372" max="15373" width="14.140625" style="3" customWidth="1"/>
    <col min="15374" max="15374" width="3" style="3" customWidth="1"/>
    <col min="15375" max="15380" width="14.140625" style="3" customWidth="1"/>
    <col min="15381" max="15381" width="2.5703125" style="3" customWidth="1"/>
    <col min="15382" max="15382" width="14.140625" style="3" customWidth="1"/>
    <col min="15383" max="15625" width="9.140625" style="3"/>
    <col min="15626" max="15626" width="41.42578125" style="3" customWidth="1"/>
    <col min="15627" max="15627" width="12.5703125" style="3" bestFit="1" customWidth="1"/>
    <col min="15628" max="15629" width="14.140625" style="3" customWidth="1"/>
    <col min="15630" max="15630" width="3" style="3" customWidth="1"/>
    <col min="15631" max="15636" width="14.140625" style="3" customWidth="1"/>
    <col min="15637" max="15637" width="2.5703125" style="3" customWidth="1"/>
    <col min="15638" max="15638" width="14.140625" style="3" customWidth="1"/>
    <col min="15639" max="15881" width="9.140625" style="3"/>
    <col min="15882" max="15882" width="41.42578125" style="3" customWidth="1"/>
    <col min="15883" max="15883" width="12.5703125" style="3" bestFit="1" customWidth="1"/>
    <col min="15884" max="15885" width="14.140625" style="3" customWidth="1"/>
    <col min="15886" max="15886" width="3" style="3" customWidth="1"/>
    <col min="15887" max="15892" width="14.140625" style="3" customWidth="1"/>
    <col min="15893" max="15893" width="2.5703125" style="3" customWidth="1"/>
    <col min="15894" max="15894" width="14.140625" style="3" customWidth="1"/>
    <col min="15895" max="16137" width="9.140625" style="3"/>
    <col min="16138" max="16138" width="41.42578125" style="3" customWidth="1"/>
    <col min="16139" max="16139" width="12.5703125" style="3" bestFit="1" customWidth="1"/>
    <col min="16140" max="16141" width="14.140625" style="3" customWidth="1"/>
    <col min="16142" max="16142" width="3" style="3" customWidth="1"/>
    <col min="16143" max="16148" width="14.140625" style="3" customWidth="1"/>
    <col min="16149" max="16149" width="2.5703125" style="3" customWidth="1"/>
    <col min="16150" max="16150" width="14.140625" style="3" customWidth="1"/>
    <col min="16151" max="16384" width="9.140625" style="3"/>
  </cols>
  <sheetData>
    <row r="1" spans="1:26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24.75" customHeight="1" x14ac:dyDescent="0.25">
      <c r="C2" s="80" t="s">
        <v>0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6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6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6" x14ac:dyDescent="0.25">
      <c r="G5" s="6"/>
      <c r="H5" s="6"/>
      <c r="I5" s="7"/>
      <c r="J5" s="7"/>
      <c r="K5" s="7"/>
      <c r="L5" s="6"/>
      <c r="M5" s="6"/>
      <c r="N5" s="6"/>
      <c r="O5" s="81"/>
      <c r="P5" s="81"/>
      <c r="Q5" s="81"/>
      <c r="R5" s="81"/>
      <c r="S5" s="81"/>
      <c r="T5" s="81"/>
      <c r="U5" s="8"/>
      <c r="V5" s="82" t="s">
        <v>1</v>
      </c>
    </row>
    <row r="6" spans="1:26" s="10" customFormat="1" ht="5.25" customHeight="1" x14ac:dyDescent="0.25">
      <c r="A6"/>
      <c r="B6" s="9"/>
      <c r="N6" s="11"/>
      <c r="U6" s="8"/>
      <c r="V6" s="82"/>
      <c r="Y6"/>
    </row>
    <row r="7" spans="1:26" ht="31.5" x14ac:dyDescent="0.25">
      <c r="B7" s="12"/>
      <c r="C7" s="13"/>
      <c r="D7" s="14" t="s">
        <v>2</v>
      </c>
      <c r="E7" s="14" t="s">
        <v>3</v>
      </c>
      <c r="F7" s="14" t="s">
        <v>35</v>
      </c>
      <c r="G7" s="15"/>
      <c r="H7" s="15"/>
      <c r="I7" s="14" t="s">
        <v>4</v>
      </c>
      <c r="J7" s="14" t="s">
        <v>5</v>
      </c>
      <c r="K7" s="14" t="s">
        <v>6</v>
      </c>
      <c r="L7" s="15"/>
      <c r="M7" s="15"/>
      <c r="N7" s="16"/>
      <c r="O7" s="17">
        <v>2026</v>
      </c>
      <c r="P7" s="17">
        <v>2027</v>
      </c>
      <c r="Q7" s="17">
        <v>2028</v>
      </c>
      <c r="R7" s="17">
        <v>2029</v>
      </c>
      <c r="S7" s="17">
        <v>2030</v>
      </c>
      <c r="T7" s="17" t="s">
        <v>7</v>
      </c>
      <c r="U7" s="16"/>
      <c r="V7" s="82"/>
    </row>
    <row r="8" spans="1:26" s="23" customFormat="1" x14ac:dyDescent="0.25">
      <c r="A8"/>
      <c r="B8" s="18"/>
      <c r="C8" s="19"/>
      <c r="D8" s="19"/>
      <c r="E8" s="19"/>
      <c r="F8" s="19"/>
      <c r="G8" s="20"/>
      <c r="H8" s="20"/>
      <c r="I8" s="21"/>
      <c r="J8" s="21"/>
      <c r="K8" s="21"/>
      <c r="L8" s="20"/>
      <c r="M8" s="20"/>
      <c r="N8" s="21"/>
      <c r="O8" s="21"/>
      <c r="P8" s="21"/>
      <c r="Q8" s="21"/>
      <c r="R8" s="21"/>
      <c r="S8" s="21"/>
      <c r="T8" s="21"/>
      <c r="U8" s="22"/>
      <c r="V8" s="21"/>
      <c r="Y8"/>
    </row>
    <row r="9" spans="1:26" x14ac:dyDescent="0.25">
      <c r="B9" s="24"/>
      <c r="C9" s="25" t="s">
        <v>8</v>
      </c>
      <c r="D9" s="26">
        <v>2.5000000000000001E-2</v>
      </c>
      <c r="E9" s="27">
        <v>2026</v>
      </c>
      <c r="F9" s="27" t="s">
        <v>29</v>
      </c>
      <c r="G9" s="28"/>
      <c r="H9" s="28"/>
      <c r="I9" s="29">
        <v>500</v>
      </c>
      <c r="J9" s="29">
        <v>0</v>
      </c>
      <c r="K9" s="29">
        <v>0</v>
      </c>
      <c r="L9" s="70"/>
      <c r="M9" s="70"/>
      <c r="N9" s="29"/>
      <c r="O9" s="29">
        <f>SUM(I9:K9)</f>
        <v>500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30"/>
      <c r="V9" s="29">
        <f t="shared" ref="V9:V15" si="0">SUM(O9:U9)</f>
        <v>500</v>
      </c>
      <c r="W9" s="10"/>
    </row>
    <row r="10" spans="1:26" x14ac:dyDescent="0.25">
      <c r="B10" s="24"/>
      <c r="C10" s="25" t="s">
        <v>8</v>
      </c>
      <c r="D10" s="31">
        <v>3.875E-2</v>
      </c>
      <c r="E10" s="32">
        <v>2026</v>
      </c>
      <c r="F10" s="27" t="s">
        <v>29</v>
      </c>
      <c r="G10" s="28"/>
      <c r="H10" s="28"/>
      <c r="I10" s="29">
        <v>0</v>
      </c>
      <c r="J10" s="29">
        <v>0</v>
      </c>
      <c r="K10" s="29">
        <v>32.722999999999999</v>
      </c>
      <c r="L10" s="70"/>
      <c r="M10" s="70"/>
      <c r="N10" s="29"/>
      <c r="O10" s="29">
        <f t="shared" ref="O10:O15" si="1">SUM(I10:K10)</f>
        <v>32.722999999999999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30"/>
      <c r="V10" s="29">
        <f t="shared" si="0"/>
        <v>32.722999999999999</v>
      </c>
      <c r="W10" s="10"/>
    </row>
    <row r="11" spans="1:26" x14ac:dyDescent="0.25">
      <c r="B11" s="24"/>
      <c r="C11" s="25" t="s">
        <v>8</v>
      </c>
      <c r="D11" s="31">
        <v>4.4999999999999998E-2</v>
      </c>
      <c r="E11" s="32">
        <v>2027</v>
      </c>
      <c r="F11" s="27" t="s">
        <v>30</v>
      </c>
      <c r="G11" s="28"/>
      <c r="H11" s="28"/>
      <c r="I11" s="29">
        <v>0</v>
      </c>
      <c r="J11" s="29">
        <v>0</v>
      </c>
      <c r="K11" s="29">
        <v>0</v>
      </c>
      <c r="L11" s="70"/>
      <c r="M11" s="70"/>
      <c r="N11" s="29"/>
      <c r="O11" s="29">
        <f t="shared" si="1"/>
        <v>0</v>
      </c>
      <c r="P11" s="29">
        <v>550</v>
      </c>
      <c r="Q11" s="29">
        <v>0</v>
      </c>
      <c r="R11" s="29">
        <v>0</v>
      </c>
      <c r="S11" s="29">
        <v>0</v>
      </c>
      <c r="T11" s="29">
        <v>0</v>
      </c>
      <c r="U11" s="30"/>
      <c r="V11" s="29">
        <f t="shared" si="0"/>
        <v>550</v>
      </c>
    </row>
    <row r="12" spans="1:26" x14ac:dyDescent="0.25">
      <c r="B12" s="24"/>
      <c r="C12" s="25" t="s">
        <v>8</v>
      </c>
      <c r="D12" s="31">
        <v>7.2499999999999995E-2</v>
      </c>
      <c r="E12" s="27">
        <v>2029</v>
      </c>
      <c r="F12" s="27" t="s">
        <v>30</v>
      </c>
      <c r="G12" s="28"/>
      <c r="H12" s="28"/>
      <c r="I12" s="29">
        <v>0</v>
      </c>
      <c r="J12" s="29">
        <v>0</v>
      </c>
      <c r="K12" s="29">
        <v>0</v>
      </c>
      <c r="L12" s="70"/>
      <c r="M12" s="70"/>
      <c r="N12" s="29"/>
      <c r="O12" s="29">
        <f t="shared" si="1"/>
        <v>0</v>
      </c>
      <c r="P12" s="29">
        <v>0</v>
      </c>
      <c r="Q12" s="29">
        <v>0</v>
      </c>
      <c r="R12" s="29">
        <v>750</v>
      </c>
      <c r="S12" s="29">
        <v>0</v>
      </c>
      <c r="T12" s="29">
        <v>0</v>
      </c>
      <c r="U12" s="30"/>
      <c r="V12" s="29">
        <f t="shared" si="0"/>
        <v>750</v>
      </c>
      <c r="W12" s="10"/>
    </row>
    <row r="13" spans="1:26" x14ac:dyDescent="0.25">
      <c r="B13" s="33"/>
      <c r="C13" s="25" t="s">
        <v>8</v>
      </c>
      <c r="D13" s="31">
        <v>8.3750000000000005E-2</v>
      </c>
      <c r="E13" s="27">
        <v>2031</v>
      </c>
      <c r="F13" s="27" t="s">
        <v>30</v>
      </c>
      <c r="G13" s="28"/>
      <c r="H13" s="28"/>
      <c r="I13" s="29">
        <v>0</v>
      </c>
      <c r="J13" s="29">
        <v>0</v>
      </c>
      <c r="K13" s="29">
        <v>0</v>
      </c>
      <c r="L13" s="70"/>
      <c r="M13" s="70"/>
      <c r="N13" s="29"/>
      <c r="O13" s="29">
        <f t="shared" si="1"/>
        <v>0</v>
      </c>
      <c r="P13" s="29">
        <v>0</v>
      </c>
      <c r="Q13" s="29">
        <v>0</v>
      </c>
      <c r="R13" s="29">
        <v>0</v>
      </c>
      <c r="S13" s="29">
        <v>0</v>
      </c>
      <c r="T13" s="29">
        <v>825</v>
      </c>
      <c r="U13" s="30"/>
      <c r="V13" s="29">
        <f t="shared" si="0"/>
        <v>825</v>
      </c>
      <c r="W13" s="10"/>
    </row>
    <row r="14" spans="1:26" x14ac:dyDescent="0.25">
      <c r="B14" s="33"/>
      <c r="C14" s="25" t="s">
        <v>8</v>
      </c>
      <c r="D14" s="26">
        <v>8.6249999999999993E-2</v>
      </c>
      <c r="E14" s="27">
        <v>2033</v>
      </c>
      <c r="F14" s="27" t="s">
        <v>30</v>
      </c>
      <c r="G14" s="28"/>
      <c r="H14" s="28"/>
      <c r="I14" s="29">
        <v>0</v>
      </c>
      <c r="J14" s="29">
        <v>0</v>
      </c>
      <c r="K14" s="29">
        <v>0</v>
      </c>
      <c r="L14" s="70"/>
      <c r="M14" s="70"/>
      <c r="N14" s="29"/>
      <c r="O14" s="29">
        <f t="shared" si="1"/>
        <v>0</v>
      </c>
      <c r="P14" s="29">
        <v>0</v>
      </c>
      <c r="Q14" s="29">
        <v>0</v>
      </c>
      <c r="R14" s="29">
        <v>0</v>
      </c>
      <c r="S14" s="29">
        <v>0</v>
      </c>
      <c r="T14" s="29">
        <v>925</v>
      </c>
      <c r="U14" s="30"/>
      <c r="V14" s="29">
        <f t="shared" si="0"/>
        <v>925</v>
      </c>
      <c r="W14" s="10"/>
      <c r="Z14"/>
    </row>
    <row r="15" spans="1:26" x14ac:dyDescent="0.25">
      <c r="B15" s="33"/>
      <c r="C15" s="25" t="s">
        <v>8</v>
      </c>
      <c r="D15" s="26">
        <v>7.7499999999999999E-2</v>
      </c>
      <c r="E15" s="27">
        <v>2034</v>
      </c>
      <c r="F15" s="27" t="s">
        <v>29</v>
      </c>
      <c r="G15" s="28"/>
      <c r="H15" s="28"/>
      <c r="I15" s="29">
        <v>0</v>
      </c>
      <c r="J15" s="29">
        <v>0</v>
      </c>
      <c r="K15" s="29">
        <v>0</v>
      </c>
      <c r="L15" s="70"/>
      <c r="M15" s="70"/>
      <c r="N15" s="29"/>
      <c r="O15" s="29">
        <f t="shared" si="1"/>
        <v>0</v>
      </c>
      <c r="P15" s="29">
        <v>0</v>
      </c>
      <c r="Q15" s="29">
        <v>0</v>
      </c>
      <c r="R15" s="29">
        <v>0</v>
      </c>
      <c r="S15" s="29">
        <v>0</v>
      </c>
      <c r="T15" s="29">
        <v>750</v>
      </c>
      <c r="U15" s="30"/>
      <c r="V15" s="29">
        <f t="shared" si="0"/>
        <v>750</v>
      </c>
      <c r="W15" s="10"/>
      <c r="Z15"/>
    </row>
    <row r="16" spans="1:26" s="39" customFormat="1" ht="16.5" thickBot="1" x14ac:dyDescent="0.3">
      <c r="A16"/>
      <c r="B16" s="34"/>
      <c r="C16" s="35" t="s">
        <v>9</v>
      </c>
      <c r="D16" s="36"/>
      <c r="E16" s="37"/>
      <c r="F16" s="37"/>
      <c r="G16" s="28"/>
      <c r="H16" s="28"/>
      <c r="I16" s="38">
        <f>SUM(I9:I15)</f>
        <v>500</v>
      </c>
      <c r="J16" s="38">
        <f>SUM(J9:J15)</f>
        <v>0</v>
      </c>
      <c r="K16" s="38">
        <f>SUM(K9:K15)</f>
        <v>32.722999999999999</v>
      </c>
      <c r="L16" s="70"/>
      <c r="M16" s="70"/>
      <c r="N16" s="29"/>
      <c r="O16" s="38">
        <f>SUM(O9:O15)</f>
        <v>532.72299999999996</v>
      </c>
      <c r="P16" s="38">
        <f t="shared" ref="P16:T16" si="2">SUM(P9:P15)</f>
        <v>550</v>
      </c>
      <c r="Q16" s="38">
        <f t="shared" si="2"/>
        <v>0</v>
      </c>
      <c r="R16" s="38">
        <f t="shared" si="2"/>
        <v>750</v>
      </c>
      <c r="S16" s="38">
        <f t="shared" si="2"/>
        <v>0</v>
      </c>
      <c r="T16" s="38">
        <f t="shared" si="2"/>
        <v>2500</v>
      </c>
      <c r="U16" s="30"/>
      <c r="V16" s="38">
        <f>SUM(V9:V15)</f>
        <v>4332.723</v>
      </c>
      <c r="Y16"/>
    </row>
    <row r="17" spans="1:33" s="39" customFormat="1" x14ac:dyDescent="0.25">
      <c r="A17"/>
      <c r="B17" s="34"/>
      <c r="C17" s="40"/>
      <c r="D17" s="27"/>
      <c r="E17" s="41"/>
      <c r="F17" s="41"/>
      <c r="G17" s="42"/>
      <c r="H17" s="42"/>
      <c r="I17" s="43"/>
      <c r="J17" s="43"/>
      <c r="K17" s="43"/>
      <c r="L17" s="71"/>
      <c r="M17" s="71"/>
      <c r="N17" s="43"/>
      <c r="O17" s="43"/>
      <c r="P17" s="43"/>
      <c r="Q17" s="43"/>
      <c r="R17" s="43"/>
      <c r="S17" s="43"/>
      <c r="T17" s="43"/>
      <c r="U17" s="44"/>
      <c r="V17" s="44"/>
      <c r="Y17"/>
    </row>
    <row r="18" spans="1:33" s="23" customFormat="1" ht="15.75" customHeight="1" x14ac:dyDescent="0.25">
      <c r="A18"/>
      <c r="B18" s="24"/>
      <c r="C18" s="75" t="s">
        <v>12</v>
      </c>
      <c r="D18" s="76" t="s">
        <v>11</v>
      </c>
      <c r="E18" s="76">
        <v>2028</v>
      </c>
      <c r="F18" s="76" t="s">
        <v>32</v>
      </c>
      <c r="G18" s="77"/>
      <c r="H18" s="77"/>
      <c r="I18" s="78">
        <v>0</v>
      </c>
      <c r="J18" s="78">
        <v>0</v>
      </c>
      <c r="K18" s="78">
        <v>0</v>
      </c>
      <c r="L18" s="71"/>
      <c r="M18" s="71"/>
      <c r="N18" s="29"/>
      <c r="O18" s="29">
        <f>SUM(I18:K18)</f>
        <v>0</v>
      </c>
      <c r="P18" s="29">
        <v>0</v>
      </c>
      <c r="Q18" s="29">
        <v>0</v>
      </c>
      <c r="R18" s="29">
        <v>0</v>
      </c>
      <c r="S18" s="29"/>
      <c r="T18" s="29">
        <v>89.697480680000012</v>
      </c>
      <c r="U18" s="30"/>
      <c r="V18" s="30">
        <f>SUM(O18:U18)</f>
        <v>89.697480680000012</v>
      </c>
      <c r="Y18"/>
      <c r="Z18" s="45"/>
      <c r="AA18" s="45"/>
      <c r="AB18" s="45"/>
      <c r="AC18" s="45"/>
      <c r="AD18" s="45"/>
      <c r="AE18" s="45"/>
      <c r="AF18" s="45"/>
      <c r="AG18" s="45"/>
    </row>
    <row r="19" spans="1:33" s="23" customFormat="1" x14ac:dyDescent="0.25">
      <c r="A19"/>
      <c r="B19" s="46"/>
      <c r="C19" s="75" t="s">
        <v>10</v>
      </c>
      <c r="D19" s="76" t="s">
        <v>11</v>
      </c>
      <c r="E19" s="76">
        <v>2028</v>
      </c>
      <c r="F19" s="76" t="s">
        <v>31</v>
      </c>
      <c r="G19" s="77"/>
      <c r="H19" s="77"/>
      <c r="I19" s="78">
        <v>7.2208941799999993</v>
      </c>
      <c r="J19" s="78">
        <v>5.3589082300000008</v>
      </c>
      <c r="K19" s="78">
        <v>5.7855631199999999</v>
      </c>
      <c r="L19" s="71"/>
      <c r="M19" s="71"/>
      <c r="N19" s="29"/>
      <c r="O19" s="29">
        <f t="shared" ref="O19" si="3">SUM(I19:K19)</f>
        <v>18.365365529999998</v>
      </c>
      <c r="P19" s="29">
        <v>27.6538602</v>
      </c>
      <c r="Q19" s="29">
        <v>300.41561360000003</v>
      </c>
      <c r="R19" s="29">
        <v>0</v>
      </c>
      <c r="S19" s="29">
        <v>0</v>
      </c>
      <c r="T19" s="29">
        <v>0</v>
      </c>
      <c r="U19" s="30"/>
      <c r="V19" s="30">
        <f>SUM(O19:U19)</f>
        <v>346.43483933000005</v>
      </c>
      <c r="Y19"/>
    </row>
    <row r="20" spans="1:33" s="23" customFormat="1" x14ac:dyDescent="0.25">
      <c r="A20"/>
      <c r="B20" s="24"/>
      <c r="C20" s="75" t="s">
        <v>13</v>
      </c>
      <c r="D20" s="79" t="s">
        <v>11</v>
      </c>
      <c r="E20" s="76">
        <v>2030</v>
      </c>
      <c r="F20" s="76" t="s">
        <v>33</v>
      </c>
      <c r="G20" s="77"/>
      <c r="H20" s="77"/>
      <c r="I20" s="78">
        <v>3.37072182</v>
      </c>
      <c r="J20" s="78">
        <v>0</v>
      </c>
      <c r="K20" s="78">
        <v>3.0943072200000001</v>
      </c>
      <c r="L20" s="71"/>
      <c r="M20" s="71"/>
      <c r="N20" s="29"/>
      <c r="O20" s="29">
        <f>SUM(I20:K20)</f>
        <v>6.4650290400000001</v>
      </c>
      <c r="P20" s="29">
        <v>6.4022721799999998</v>
      </c>
      <c r="Q20" s="29">
        <v>10.605391580000001</v>
      </c>
      <c r="R20" s="29">
        <v>28.84089809</v>
      </c>
      <c r="S20" s="29">
        <v>436.72539025999998</v>
      </c>
      <c r="T20" s="29">
        <v>0</v>
      </c>
      <c r="U20" s="30"/>
      <c r="V20" s="30">
        <f>SUM(O20:U20)</f>
        <v>489.03898114999998</v>
      </c>
      <c r="Y20"/>
      <c r="AA20" s="45"/>
      <c r="AC20" s="48"/>
      <c r="AE20" s="48"/>
    </row>
    <row r="21" spans="1:33" s="23" customFormat="1" ht="16.5" thickBot="1" x14ac:dyDescent="0.3">
      <c r="A21"/>
      <c r="B21" s="46"/>
      <c r="C21" s="35" t="s">
        <v>14</v>
      </c>
      <c r="D21" s="36"/>
      <c r="E21" s="37"/>
      <c r="F21" s="37"/>
      <c r="G21" s="28"/>
      <c r="H21" s="28"/>
      <c r="I21" s="38">
        <f>SUM(I18:I20)</f>
        <v>10.591615999999998</v>
      </c>
      <c r="J21" s="38">
        <f t="shared" ref="J21:K21" si="4">SUM(J18:J20)</f>
        <v>5.3589082300000008</v>
      </c>
      <c r="K21" s="38">
        <f t="shared" si="4"/>
        <v>8.8798703400000001</v>
      </c>
      <c r="L21" s="70"/>
      <c r="M21" s="70"/>
      <c r="N21" s="29"/>
      <c r="O21" s="38">
        <f t="shared" ref="O21:T21" si="5">SUM(O18:O20)</f>
        <v>24.830394569999999</v>
      </c>
      <c r="P21" s="38">
        <f t="shared" si="5"/>
        <v>34.056132380000001</v>
      </c>
      <c r="Q21" s="38">
        <f t="shared" si="5"/>
        <v>311.02100518000003</v>
      </c>
      <c r="R21" s="38">
        <f t="shared" si="5"/>
        <v>28.84089809</v>
      </c>
      <c r="S21" s="38">
        <f t="shared" si="5"/>
        <v>436.72539025999998</v>
      </c>
      <c r="T21" s="38">
        <f t="shared" si="5"/>
        <v>89.697480680000012</v>
      </c>
      <c r="U21" s="30"/>
      <c r="V21" s="38">
        <f>SUM(V18:V20)</f>
        <v>925.17130115999998</v>
      </c>
      <c r="Y21"/>
    </row>
    <row r="22" spans="1:33" s="39" customFormat="1" x14ac:dyDescent="0.25">
      <c r="A22"/>
      <c r="B22" s="34"/>
      <c r="C22" s="40"/>
      <c r="D22" s="27"/>
      <c r="E22" s="41"/>
      <c r="F22" s="41"/>
      <c r="G22" s="28"/>
      <c r="H22" s="28"/>
      <c r="I22" s="74"/>
      <c r="J22" s="72"/>
      <c r="K22" s="72"/>
      <c r="L22" s="70"/>
      <c r="M22" s="70"/>
      <c r="N22" s="30"/>
      <c r="O22" s="44"/>
      <c r="P22" s="44"/>
      <c r="Q22" s="44"/>
      <c r="R22" s="44"/>
      <c r="S22" s="44"/>
      <c r="T22" s="44"/>
      <c r="U22" s="30"/>
      <c r="V22" s="44"/>
      <c r="Y22"/>
    </row>
    <row r="23" spans="1:33" s="10" customFormat="1" x14ac:dyDescent="0.25">
      <c r="A23"/>
      <c r="B23" s="49"/>
      <c r="C23" s="50" t="s">
        <v>15</v>
      </c>
      <c r="D23" s="51">
        <v>0.05</v>
      </c>
      <c r="E23" s="27">
        <v>2031</v>
      </c>
      <c r="F23" s="27" t="s">
        <v>31</v>
      </c>
      <c r="G23" s="28"/>
      <c r="H23" s="28"/>
      <c r="I23" s="29">
        <v>2.6667970000000003E-2</v>
      </c>
      <c r="J23" s="29">
        <v>2.7002700000000001E-2</v>
      </c>
      <c r="K23" s="29">
        <v>2.7341650000000002E-2</v>
      </c>
      <c r="L23" s="70"/>
      <c r="M23" s="70"/>
      <c r="N23" s="30"/>
      <c r="O23" s="30">
        <f>SUM(I23:K23)</f>
        <v>8.1012319999999999E-2</v>
      </c>
      <c r="P23" s="30">
        <v>0.11284191</v>
      </c>
      <c r="Q23" s="30">
        <v>0.11861511000000001</v>
      </c>
      <c r="R23" s="30">
        <v>0.12468370000000001</v>
      </c>
      <c r="S23" s="30">
        <v>0.13106275000000001</v>
      </c>
      <c r="T23" s="30">
        <v>2.2487460000000001E-2</v>
      </c>
      <c r="U23" s="30"/>
      <c r="V23" s="30">
        <f>SUM(O23:U23)</f>
        <v>0.59070325000000001</v>
      </c>
      <c r="Y23"/>
    </row>
    <row r="24" spans="1:33" s="39" customFormat="1" x14ac:dyDescent="0.25">
      <c r="A24"/>
      <c r="B24" s="24"/>
      <c r="C24" s="50" t="s">
        <v>16</v>
      </c>
      <c r="D24" s="27" t="s">
        <v>11</v>
      </c>
      <c r="E24" s="27">
        <v>2028</v>
      </c>
      <c r="F24" s="27" t="s">
        <v>34</v>
      </c>
      <c r="G24" s="42"/>
      <c r="H24" s="42"/>
      <c r="I24" s="29">
        <v>4.2983533499999993</v>
      </c>
      <c r="J24" s="29">
        <v>4.0015662399999998</v>
      </c>
      <c r="K24" s="29">
        <v>5.2710969600000004</v>
      </c>
      <c r="L24" s="71"/>
      <c r="M24" s="71"/>
      <c r="N24" s="30"/>
      <c r="O24" s="30">
        <f>SUM(I24:K24)</f>
        <v>13.57101655</v>
      </c>
      <c r="P24" s="29">
        <v>14.421907900000001</v>
      </c>
      <c r="Q24" s="29">
        <v>74.194371560000008</v>
      </c>
      <c r="R24" s="29">
        <v>0</v>
      </c>
      <c r="S24" s="29">
        <v>0</v>
      </c>
      <c r="T24" s="29">
        <v>0</v>
      </c>
      <c r="U24" s="30"/>
      <c r="V24" s="30">
        <f>SUM(O24:U24)</f>
        <v>102.18729601000001</v>
      </c>
      <c r="Y24"/>
    </row>
    <row r="25" spans="1:33" s="39" customFormat="1" x14ac:dyDescent="0.25">
      <c r="A25"/>
      <c r="B25" s="33"/>
      <c r="C25" s="50" t="s">
        <v>17</v>
      </c>
      <c r="D25" s="27" t="s">
        <v>11</v>
      </c>
      <c r="E25" s="27">
        <v>2028</v>
      </c>
      <c r="F25" s="27" t="s">
        <v>34</v>
      </c>
      <c r="G25" s="42"/>
      <c r="H25" s="42"/>
      <c r="I25" s="29">
        <v>4.9330723499999998</v>
      </c>
      <c r="J25" s="29">
        <v>3.5852607500000002</v>
      </c>
      <c r="K25" s="29">
        <v>7.4203435099999995</v>
      </c>
      <c r="L25" s="71"/>
      <c r="M25" s="71"/>
      <c r="N25" s="30"/>
      <c r="O25" s="30">
        <f t="shared" ref="O25" si="6">SUM(I25:K25)</f>
        <v>15.938676609999998</v>
      </c>
      <c r="P25" s="29">
        <v>19.216028480000002</v>
      </c>
      <c r="Q25" s="29">
        <v>248.77274598</v>
      </c>
      <c r="R25" s="29">
        <v>0</v>
      </c>
      <c r="S25" s="29">
        <v>0</v>
      </c>
      <c r="T25" s="29">
        <v>0</v>
      </c>
      <c r="U25" s="30"/>
      <c r="V25" s="30">
        <f>SUM(O25:U25)</f>
        <v>283.92745107000002</v>
      </c>
      <c r="Y25"/>
    </row>
    <row r="26" spans="1:33" s="23" customFormat="1" x14ac:dyDescent="0.25">
      <c r="A26"/>
      <c r="B26" s="24"/>
      <c r="C26" s="25" t="s">
        <v>18</v>
      </c>
      <c r="D26" s="47" t="s">
        <v>11</v>
      </c>
      <c r="E26" s="32">
        <v>2030</v>
      </c>
      <c r="F26" s="27" t="s">
        <v>34</v>
      </c>
      <c r="G26" s="42"/>
      <c r="H26" s="42"/>
      <c r="I26" s="29">
        <v>3.37072182</v>
      </c>
      <c r="J26" s="29">
        <v>0</v>
      </c>
      <c r="K26" s="29">
        <v>3.0943072200000001</v>
      </c>
      <c r="L26" s="71"/>
      <c r="M26" s="71"/>
      <c r="N26" s="29"/>
      <c r="O26" s="30">
        <f>SUM(I26:K26)</f>
        <v>6.4650290400000001</v>
      </c>
      <c r="P26" s="29">
        <v>6.4170376200000003</v>
      </c>
      <c r="Q26" s="29">
        <v>6.508395890000001</v>
      </c>
      <c r="R26" s="29">
        <v>43.369910750000003</v>
      </c>
      <c r="S26" s="29">
        <v>380.55298719999996</v>
      </c>
      <c r="T26" s="29">
        <v>0</v>
      </c>
      <c r="U26" s="30"/>
      <c r="V26" s="30">
        <f>SUM(O26:U26)</f>
        <v>443.31336049999999</v>
      </c>
      <c r="Y26"/>
      <c r="Z26" s="45"/>
      <c r="AB26" s="45"/>
      <c r="AD26" s="45"/>
      <c r="AF26" s="45"/>
    </row>
    <row r="27" spans="1:33" s="39" customFormat="1" ht="16.5" thickBot="1" x14ac:dyDescent="0.3">
      <c r="A27"/>
      <c r="B27" s="34"/>
      <c r="C27" s="35" t="s">
        <v>19</v>
      </c>
      <c r="D27" s="36"/>
      <c r="E27" s="37"/>
      <c r="F27" s="37"/>
      <c r="G27" s="28"/>
      <c r="H27" s="28"/>
      <c r="I27" s="38">
        <f>SUM(I23:I26)</f>
        <v>12.628815489999999</v>
      </c>
      <c r="J27" s="38">
        <f>SUM(J23:J26)</f>
        <v>7.6138296899999993</v>
      </c>
      <c r="K27" s="38">
        <f>SUM(K23:K26)</f>
        <v>15.813089340000001</v>
      </c>
      <c r="L27" s="38">
        <f t="shared" ref="L27" si="7">SUM(L23:L26)</f>
        <v>0</v>
      </c>
      <c r="M27" s="70"/>
      <c r="N27" s="29"/>
      <c r="O27" s="38">
        <f>SUM(O23:O26)</f>
        <v>36.055734519999994</v>
      </c>
      <c r="P27" s="38">
        <f t="shared" ref="P27" si="8">SUM(P23:P26)</f>
        <v>40.167815910000002</v>
      </c>
      <c r="Q27" s="38">
        <f>SUM(Q23:Q26)</f>
        <v>329.59412853999999</v>
      </c>
      <c r="R27" s="38">
        <f>SUM(R23:R26)</f>
        <v>43.494594450000001</v>
      </c>
      <c r="S27" s="38">
        <f t="shared" ref="S27:T27" si="9">SUM(S23:S26)</f>
        <v>380.68404994999997</v>
      </c>
      <c r="T27" s="38">
        <f t="shared" si="9"/>
        <v>2.2487460000000001E-2</v>
      </c>
      <c r="U27" s="30"/>
      <c r="V27" s="38">
        <f>+SUM(V23:V26)</f>
        <v>830.01881083000001</v>
      </c>
      <c r="Y27"/>
    </row>
    <row r="28" spans="1:33" s="39" customFormat="1" x14ac:dyDescent="0.25">
      <c r="A28"/>
      <c r="B28" s="34"/>
      <c r="C28" s="40"/>
      <c r="D28" s="27"/>
      <c r="E28" s="41"/>
      <c r="F28" s="41"/>
      <c r="G28" s="41"/>
      <c r="H28" s="41"/>
      <c r="I28" s="72"/>
      <c r="J28" s="72"/>
      <c r="K28" s="72"/>
      <c r="L28" s="56"/>
      <c r="M28" s="56"/>
      <c r="N28" s="44"/>
      <c r="O28" s="44"/>
      <c r="P28" s="44"/>
      <c r="Q28" s="44"/>
      <c r="R28" s="44"/>
      <c r="S28" s="44"/>
      <c r="T28" s="44"/>
      <c r="U28" s="44"/>
      <c r="V28" s="44"/>
      <c r="Y28"/>
    </row>
    <row r="29" spans="1:33" s="10" customFormat="1" x14ac:dyDescent="0.25">
      <c r="A29"/>
      <c r="B29" s="24"/>
      <c r="C29" s="50" t="s">
        <v>20</v>
      </c>
      <c r="D29" s="27" t="s">
        <v>11</v>
      </c>
      <c r="E29" s="27">
        <v>2032</v>
      </c>
      <c r="F29" s="27" t="s">
        <v>34</v>
      </c>
      <c r="G29" s="28"/>
      <c r="H29" s="28"/>
      <c r="I29" s="29">
        <v>1.1747339999999999</v>
      </c>
      <c r="J29" s="29">
        <v>0</v>
      </c>
      <c r="K29" s="29">
        <v>1.6460093</v>
      </c>
      <c r="L29" s="70"/>
      <c r="M29" s="70"/>
      <c r="N29" s="30"/>
      <c r="O29" s="29">
        <f>SUM(I29:K29)</f>
        <v>2.8207433000000002</v>
      </c>
      <c r="P29" s="29">
        <v>2.9720229000000002</v>
      </c>
      <c r="Q29" s="29">
        <v>3.1749864000000003</v>
      </c>
      <c r="R29" s="29">
        <v>3.3522167999999999</v>
      </c>
      <c r="S29" s="29">
        <v>3.5721145999999999</v>
      </c>
      <c r="T29" s="29">
        <v>5.6421421</v>
      </c>
      <c r="U29" s="30"/>
      <c r="V29" s="30">
        <f>SUM(O29:U29)</f>
        <v>21.534226100000001</v>
      </c>
      <c r="Y29"/>
    </row>
    <row r="30" spans="1:33" s="10" customFormat="1" x14ac:dyDescent="0.25">
      <c r="A30"/>
      <c r="B30" s="24"/>
      <c r="C30" s="50" t="s">
        <v>21</v>
      </c>
      <c r="D30" s="51">
        <v>4.5199999999999997E-2</v>
      </c>
      <c r="E30" s="27">
        <v>2033</v>
      </c>
      <c r="F30" s="27" t="s">
        <v>29</v>
      </c>
      <c r="G30" s="28"/>
      <c r="H30" s="28"/>
      <c r="I30" s="29">
        <v>0.36347166999999997</v>
      </c>
      <c r="J30" s="29">
        <v>0</v>
      </c>
      <c r="K30" s="29">
        <v>1.4317484599999999</v>
      </c>
      <c r="L30" s="70"/>
      <c r="M30" s="70"/>
      <c r="N30" s="30"/>
      <c r="O30" s="29">
        <f>SUM(I30:K30)</f>
        <v>1.7952201299999999</v>
      </c>
      <c r="P30" s="29">
        <v>1.8794994299999999</v>
      </c>
      <c r="Q30" s="29">
        <v>1.9503948400000002</v>
      </c>
      <c r="R30" s="29">
        <v>1.9875128999999998</v>
      </c>
      <c r="S30" s="29">
        <v>1.9625901400000001</v>
      </c>
      <c r="T30" s="29">
        <v>4.7037186799999997</v>
      </c>
      <c r="U30" s="30"/>
      <c r="V30" s="30">
        <f>SUM(O30:U30)</f>
        <v>14.278936119999999</v>
      </c>
      <c r="Y30"/>
    </row>
    <row r="31" spans="1:33" s="10" customFormat="1" x14ac:dyDescent="0.25">
      <c r="A31"/>
      <c r="B31" s="24"/>
      <c r="C31" s="50" t="s">
        <v>22</v>
      </c>
      <c r="D31" s="27" t="s">
        <v>11</v>
      </c>
      <c r="E31" s="27">
        <v>2030</v>
      </c>
      <c r="F31" s="27" t="s">
        <v>33</v>
      </c>
      <c r="G31" s="28"/>
      <c r="H31" s="28"/>
      <c r="I31" s="29">
        <v>2.84547039</v>
      </c>
      <c r="J31" s="29">
        <v>0</v>
      </c>
      <c r="K31" s="29">
        <v>2.9135646299999998</v>
      </c>
      <c r="L31" s="70"/>
      <c r="M31" s="70"/>
      <c r="N31" s="30"/>
      <c r="O31" s="29">
        <f>SUM(I31:K31)</f>
        <v>5.7590350199999998</v>
      </c>
      <c r="P31" s="29">
        <v>5.8271292599999995</v>
      </c>
      <c r="Q31" s="29">
        <v>5.8271292599999995</v>
      </c>
      <c r="R31" s="29">
        <v>20.004130490000001</v>
      </c>
      <c r="S31" s="29">
        <v>253.87094515999999</v>
      </c>
      <c r="T31" s="29"/>
      <c r="U31" s="30"/>
      <c r="V31" s="30">
        <f>SUM(O31:U31)</f>
        <v>291.28836918999997</v>
      </c>
      <c r="Y31"/>
    </row>
    <row r="32" spans="1:33" s="39" customFormat="1" ht="16.5" thickBot="1" x14ac:dyDescent="0.3">
      <c r="A32"/>
      <c r="B32" s="34"/>
      <c r="C32" s="35" t="s">
        <v>23</v>
      </c>
      <c r="D32" s="36"/>
      <c r="E32" s="37"/>
      <c r="F32" s="37"/>
      <c r="G32" s="28"/>
      <c r="H32" s="28"/>
      <c r="I32" s="38">
        <f>SUM(I29:I31)</f>
        <v>4.38367606</v>
      </c>
      <c r="J32" s="38">
        <f t="shared" ref="J32:K32" si="10">SUM(J29:J31)</f>
        <v>0</v>
      </c>
      <c r="K32" s="38">
        <f t="shared" si="10"/>
        <v>5.9913223899999997</v>
      </c>
      <c r="L32" s="70"/>
      <c r="M32" s="70"/>
      <c r="N32" s="29"/>
      <c r="O32" s="38">
        <f>SUM(O29:O31)</f>
        <v>10.37499845</v>
      </c>
      <c r="P32" s="38">
        <f t="shared" ref="P32:S32" si="11">SUM(P29:P31)</f>
        <v>10.678651589999999</v>
      </c>
      <c r="Q32" s="38">
        <f t="shared" si="11"/>
        <v>10.952510499999999</v>
      </c>
      <c r="R32" s="38">
        <f t="shared" si="11"/>
        <v>25.343860190000001</v>
      </c>
      <c r="S32" s="38">
        <f t="shared" si="11"/>
        <v>259.40564990000001</v>
      </c>
      <c r="T32" s="38">
        <f>SUM(T29:T31)</f>
        <v>10.345860779999999</v>
      </c>
      <c r="U32" s="30"/>
      <c r="V32" s="38">
        <f>SUM(V29:V31)</f>
        <v>327.10153140999995</v>
      </c>
      <c r="Y32"/>
    </row>
    <row r="33" spans="1:26" s="23" customFormat="1" ht="14.25" customHeight="1" x14ac:dyDescent="0.25">
      <c r="A33"/>
      <c r="B33" s="18"/>
      <c r="C33" s="52"/>
      <c r="D33" s="32"/>
      <c r="E33" s="53"/>
      <c r="F33" s="53"/>
      <c r="G33" s="42"/>
      <c r="H33" s="42"/>
      <c r="I33" s="30"/>
      <c r="J33" s="30"/>
      <c r="K33" s="30"/>
      <c r="L33" s="71"/>
      <c r="M33" s="71"/>
      <c r="N33" s="43"/>
      <c r="O33" s="43"/>
      <c r="P33" s="43"/>
      <c r="Q33" s="43"/>
      <c r="R33" s="43"/>
      <c r="S33" s="43"/>
      <c r="T33" s="43"/>
      <c r="U33" s="44"/>
      <c r="V33" s="44"/>
      <c r="Y33"/>
      <c r="Z33" s="54"/>
    </row>
    <row r="34" spans="1:26" s="23" customFormat="1" x14ac:dyDescent="0.25">
      <c r="A34"/>
      <c r="B34" s="18"/>
      <c r="C34" s="55"/>
      <c r="D34" s="55"/>
      <c r="E34" s="55"/>
      <c r="F34" s="55"/>
      <c r="G34" s="56"/>
      <c r="H34" s="56"/>
      <c r="I34" s="30"/>
      <c r="J34" s="30"/>
      <c r="K34" s="30"/>
      <c r="L34" s="56"/>
      <c r="M34" s="56"/>
      <c r="N34" s="43"/>
      <c r="O34" s="43"/>
      <c r="P34" s="43"/>
      <c r="Q34" s="43"/>
      <c r="R34" s="43"/>
      <c r="S34" s="43"/>
      <c r="T34" s="43"/>
      <c r="U34" s="44"/>
      <c r="V34" s="43"/>
      <c r="Y34"/>
      <c r="Z34" s="54"/>
    </row>
    <row r="35" spans="1:26" s="23" customFormat="1" ht="15.75" customHeight="1" x14ac:dyDescent="0.25">
      <c r="A35"/>
      <c r="B35" s="18"/>
      <c r="C35" s="57" t="s">
        <v>24</v>
      </c>
      <c r="D35" s="57"/>
      <c r="E35" s="57"/>
      <c r="F35" s="57"/>
      <c r="G35" s="58"/>
      <c r="H35" s="58"/>
      <c r="I35" s="44"/>
      <c r="J35" s="44"/>
      <c r="K35" s="44"/>
      <c r="L35" s="73"/>
      <c r="M35" s="73"/>
      <c r="N35" s="43"/>
      <c r="O35" s="43"/>
      <c r="P35" s="43"/>
      <c r="Q35" s="43"/>
      <c r="R35" s="43"/>
      <c r="S35" s="43"/>
      <c r="T35" s="43"/>
      <c r="U35" s="44"/>
      <c r="V35" s="43">
        <v>-82.450357999999994</v>
      </c>
      <c r="Y35"/>
    </row>
    <row r="36" spans="1:26" ht="15" customHeight="1" x14ac:dyDescent="0.25">
      <c r="C36" s="57" t="s">
        <v>25</v>
      </c>
      <c r="D36" s="57"/>
      <c r="E36" s="57"/>
      <c r="F36" s="57"/>
      <c r="G36" s="58"/>
      <c r="H36" s="58"/>
      <c r="I36" s="43"/>
      <c r="J36" s="43"/>
      <c r="K36" s="43"/>
      <c r="L36" s="73"/>
      <c r="M36" s="73"/>
      <c r="N36" s="29"/>
      <c r="O36" s="29"/>
      <c r="P36" s="29"/>
      <c r="Q36" s="29"/>
      <c r="R36" s="29"/>
      <c r="S36" s="29"/>
      <c r="T36" s="29"/>
      <c r="U36" s="30"/>
      <c r="V36" s="43">
        <v>-4.4663550000000001</v>
      </c>
    </row>
    <row r="37" spans="1:26" s="23" customFormat="1" ht="15.75" customHeight="1" x14ac:dyDescent="0.25">
      <c r="A37"/>
      <c r="B37" s="18"/>
      <c r="C37" s="55"/>
      <c r="D37" s="55"/>
      <c r="E37" s="55"/>
      <c r="F37" s="55"/>
      <c r="G37" s="56"/>
      <c r="H37" s="56"/>
      <c r="I37" s="43"/>
      <c r="J37" s="43"/>
      <c r="K37" s="43"/>
      <c r="L37" s="56"/>
      <c r="M37" s="56"/>
      <c r="N37" s="43"/>
      <c r="O37" s="43"/>
      <c r="P37" s="43"/>
      <c r="Q37" s="43"/>
      <c r="R37" s="43"/>
      <c r="S37" s="43"/>
      <c r="T37" s="43"/>
      <c r="U37" s="44"/>
      <c r="V37" s="43"/>
      <c r="Y37"/>
    </row>
    <row r="38" spans="1:26" ht="16.5" thickBot="1" x14ac:dyDescent="0.3">
      <c r="C38" s="59" t="s">
        <v>26</v>
      </c>
      <c r="D38" s="59"/>
      <c r="E38" s="59"/>
      <c r="F38" s="59"/>
      <c r="G38" s="58"/>
      <c r="H38" s="58"/>
      <c r="I38" s="60">
        <f>I16+I21+I27+I32+I35</f>
        <v>527.60410754999998</v>
      </c>
      <c r="J38" s="60">
        <f>J16+J21+J27+J32+J35</f>
        <v>12.97273792</v>
      </c>
      <c r="K38" s="60">
        <f>K16+K21+K27+K32+K35</f>
        <v>63.407282070000001</v>
      </c>
      <c r="L38" s="58"/>
      <c r="M38" s="58"/>
      <c r="N38" s="43"/>
      <c r="O38" s="60">
        <f>O16+O21+O27+O32</f>
        <v>603.98412753999992</v>
      </c>
      <c r="P38" s="60">
        <f t="shared" ref="P38:T38" si="12">P16+P21+P27+P32</f>
        <v>634.90259987999991</v>
      </c>
      <c r="Q38" s="60">
        <f t="shared" si="12"/>
        <v>651.56764422000003</v>
      </c>
      <c r="R38" s="60">
        <f t="shared" si="12"/>
        <v>847.67935273000001</v>
      </c>
      <c r="S38" s="60">
        <f t="shared" si="12"/>
        <v>1076.81509011</v>
      </c>
      <c r="T38" s="60">
        <f t="shared" si="12"/>
        <v>2600.0658289199996</v>
      </c>
      <c r="U38" s="44"/>
      <c r="V38" s="60">
        <f>V16+V21+V27+V32+V35+V36</f>
        <v>6328.0979304000002</v>
      </c>
    </row>
    <row r="39" spans="1:26" ht="16.5" thickTop="1" x14ac:dyDescent="0.25">
      <c r="C39" s="61"/>
      <c r="D39" s="61"/>
      <c r="E39" s="61"/>
      <c r="F39" s="61"/>
      <c r="G39" s="62"/>
      <c r="H39" s="62"/>
      <c r="I39" s="63"/>
      <c r="J39" s="63"/>
      <c r="K39" s="63"/>
      <c r="L39" s="62"/>
      <c r="M39" s="62"/>
      <c r="N39" s="61"/>
      <c r="O39" s="61"/>
      <c r="P39" s="61"/>
      <c r="Q39" s="61"/>
      <c r="R39" s="61"/>
      <c r="S39" s="61"/>
      <c r="T39" s="61"/>
      <c r="U39" s="64"/>
      <c r="V39" s="65"/>
    </row>
    <row r="40" spans="1:26" x14ac:dyDescent="0.25">
      <c r="C40" s="61"/>
      <c r="D40" s="61"/>
      <c r="E40" s="61"/>
      <c r="F40" s="61"/>
      <c r="G40" s="62"/>
      <c r="H40" s="62"/>
      <c r="I40" s="43"/>
      <c r="J40" s="43"/>
      <c r="K40" s="43"/>
      <c r="L40" s="62"/>
      <c r="M40" s="62"/>
      <c r="N40" s="61"/>
      <c r="O40" s="61"/>
      <c r="P40" s="61"/>
      <c r="Q40" s="61"/>
      <c r="R40" s="61"/>
      <c r="S40" s="61"/>
      <c r="T40" s="66"/>
      <c r="U40" s="61"/>
      <c r="V40" s="65"/>
    </row>
    <row r="41" spans="1:26" x14ac:dyDescent="0.25">
      <c r="C41" s="67" t="s">
        <v>27</v>
      </c>
      <c r="D41" s="61"/>
      <c r="E41" s="61"/>
      <c r="F41" s="61"/>
      <c r="G41" s="62"/>
      <c r="H41" s="62"/>
      <c r="L41" s="62"/>
      <c r="M41" s="62"/>
      <c r="N41" s="61"/>
      <c r="O41" s="61"/>
      <c r="P41" s="61"/>
      <c r="Q41" s="61"/>
      <c r="R41" s="61"/>
      <c r="S41" s="61"/>
      <c r="T41" s="61"/>
      <c r="U41" s="61"/>
      <c r="V41" s="65"/>
    </row>
    <row r="42" spans="1:26" x14ac:dyDescent="0.25">
      <c r="C42" s="83" t="s">
        <v>36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Z42" s="68"/>
    </row>
    <row r="43" spans="1:26" x14ac:dyDescent="0.25">
      <c r="C43" s="85" t="s">
        <v>28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6" x14ac:dyDescent="0.25">
      <c r="I44" s="61"/>
      <c r="J44" s="61"/>
      <c r="K44" s="61"/>
    </row>
  </sheetData>
  <mergeCells count="5">
    <mergeCell ref="C2:V2"/>
    <mergeCell ref="O5:T5"/>
    <mergeCell ref="V5:V7"/>
    <mergeCell ref="C42:V42"/>
    <mergeCell ref="C43:V43"/>
  </mergeCells>
  <pageMargins left="0.7" right="0.7" top="0.75" bottom="0.75" header="0.3" footer="0.3"/>
  <pageSetup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461EFA6145498EE9A47DAFDCF487" ma:contentTypeVersion="14" ma:contentTypeDescription="Create a new document." ma:contentTypeScope="" ma:versionID="0b041fee2dfee0b389e2bfc0ddad99da">
  <xsd:schema xmlns:xsd="http://www.w3.org/2001/XMLSchema" xmlns:xs="http://www.w3.org/2001/XMLSchema" xmlns:p="http://schemas.microsoft.com/office/2006/metadata/properties" xmlns:ns1="http://schemas.microsoft.com/sharepoint/v3" xmlns:ns2="2ba2fd50-5f0a-44d7-96f7-669c70c7f54e" xmlns:ns3="be1a5398-e93c-4033-bc16-486063493070" targetNamespace="http://schemas.microsoft.com/office/2006/metadata/properties" ma:root="true" ma:fieldsID="a159680e93fb94ecf2c35fa1de906d9a" ns1:_="" ns2:_="" ns3:_="">
    <xsd:import namespace="http://schemas.microsoft.com/sharepoint/v3"/>
    <xsd:import namespace="2ba2fd50-5f0a-44d7-96f7-669c70c7f54e"/>
    <xsd:import namespace="be1a5398-e93c-4033-bc16-4860634930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2fd50-5f0a-44d7-96f7-669c70c7f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a5398-e93c-4033-bc16-4860634930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dc53cc-19d4-4632-a60a-57296f17ed7b}" ma:internalName="TaxCatchAll" ma:showField="CatchAllData" ma:web="be1a5398-e93c-4033-bc16-486063493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ba2fd50-5f0a-44d7-96f7-669c70c7f54e">
      <Terms xmlns="http://schemas.microsoft.com/office/infopath/2007/PartnerControls"/>
    </lcf76f155ced4ddcb4097134ff3c332f>
    <_ip_UnifiedCompliancePolicyProperties xmlns="http://schemas.microsoft.com/sharepoint/v3" xsi:nil="true"/>
    <TaxCatchAll xmlns="be1a5398-e93c-4033-bc16-486063493070" xsi:nil="true"/>
  </documentManagement>
</p:properties>
</file>

<file path=customXml/itemProps1.xml><?xml version="1.0" encoding="utf-8"?>
<ds:datastoreItem xmlns:ds="http://schemas.openxmlformats.org/officeDocument/2006/customXml" ds:itemID="{0302A156-037B-4B82-AB8B-9A4E132CC921}"/>
</file>

<file path=customXml/itemProps2.xml><?xml version="1.0" encoding="utf-8"?>
<ds:datastoreItem xmlns:ds="http://schemas.openxmlformats.org/officeDocument/2006/customXml" ds:itemID="{488DA65F-6094-4502-84FC-CECAEF5E01ED}"/>
</file>

<file path=customXml/itemProps3.xml><?xml version="1.0" encoding="utf-8"?>
<ds:datastoreItem xmlns:ds="http://schemas.openxmlformats.org/officeDocument/2006/customXml" ds:itemID="{2717861C-2B64-4A48-AE69-9024B30CF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XPLR Debt_Q1 2026</vt:lpstr>
      <vt:lpstr>'XPLR Debt_Q1 2026'!Print_Area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Abdulsalam, Ridwan</dc:creator>
  <cp:lastModifiedBy>Sinha, Aditi</cp:lastModifiedBy>
  <cp:lastPrinted>2026-04-24T14:24:41Z</cp:lastPrinted>
  <dcterms:created xsi:type="dcterms:W3CDTF">2026-04-20T18:39:55Z</dcterms:created>
  <dcterms:modified xsi:type="dcterms:W3CDTF">2026-04-24T14:26:11Z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0x0101001982461EFA6145498EE9A47DAFDCF487</vt:lpwstr>
  </property>
</Properties>
</file>