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xa0hss\NEE\NEP Executive Updates - XPLR Treasury\Ad Hoc\Q4 2025 Debt Listing Backups\"/>
    </mc:Choice>
  </mc:AlternateContent>
  <xr:revisionPtr revIDLastSave="0" documentId="13_ncr:1_{2FFB9BDA-DBF0-4EBA-9D78-0B1FEBBD271C}" xr6:coauthVersionLast="47" xr6:coauthVersionMax="47" xr10:uidLastSave="{00000000-0000-0000-0000-000000000000}"/>
  <bookViews>
    <workbookView xWindow="-28920" yWindow="-120" windowWidth="29040" windowHeight="15720" xr2:uid="{9661BA6D-DB2B-4AAC-8123-0E7949D26EB3}"/>
  </bookViews>
  <sheets>
    <sheet name="XPLR Debt Listing Q4 2025" sheetId="1" r:id="rId1"/>
  </sheets>
  <definedNames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O31" i="1"/>
  <c r="O30" i="1"/>
  <c r="O32" i="1" s="1"/>
  <c r="O36" i="1"/>
  <c r="O35" i="1"/>
  <c r="J32" i="1"/>
  <c r="I32" i="1"/>
  <c r="O25" i="1"/>
  <c r="O19" i="1"/>
  <c r="M21" i="1"/>
  <c r="L21" i="1"/>
  <c r="K16" i="1"/>
  <c r="I16" i="1"/>
  <c r="O9" i="1"/>
  <c r="O24" i="1" l="1"/>
  <c r="L16" i="1"/>
  <c r="K32" i="1"/>
  <c r="M16" i="1"/>
  <c r="O10" i="1"/>
  <c r="O14" i="1"/>
  <c r="I21" i="1"/>
  <c r="J21" i="1"/>
  <c r="L32" i="1"/>
  <c r="O12" i="1"/>
  <c r="H21" i="1"/>
  <c r="K21" i="1"/>
  <c r="O15" i="1"/>
  <c r="O13" i="1"/>
  <c r="O20" i="1"/>
  <c r="O11" i="1"/>
  <c r="O26" i="1"/>
  <c r="H32" i="1"/>
  <c r="J16" i="1"/>
  <c r="J27" i="1"/>
  <c r="L27" i="1"/>
  <c r="I27" i="1"/>
  <c r="I38" i="1" s="1"/>
  <c r="K27" i="1"/>
  <c r="M27" i="1"/>
  <c r="O23" i="1"/>
  <c r="H27" i="1"/>
  <c r="O29" i="1"/>
  <c r="O18" i="1"/>
  <c r="O21" i="1" s="1"/>
  <c r="H16" i="1"/>
  <c r="H38" i="1" l="1"/>
  <c r="O16" i="1"/>
  <c r="L38" i="1"/>
  <c r="O27" i="1"/>
  <c r="O38" i="1" s="1"/>
  <c r="M38" i="1"/>
  <c r="K38" i="1"/>
  <c r="J38" i="1"/>
</calcChain>
</file>

<file path=xl/sharedStrings.xml><?xml version="1.0" encoding="utf-8"?>
<sst xmlns="http://schemas.openxmlformats.org/spreadsheetml/2006/main" count="42" uniqueCount="30">
  <si>
    <r>
      <t xml:space="preserve">XPLR Infrastructure, LP Debt Amortization Schedule </t>
    </r>
    <r>
      <rPr>
        <b/>
        <vertAlign val="superscript"/>
        <sz val="14"/>
        <color theme="5"/>
        <rFont val="Arial"/>
        <family val="2"/>
      </rPr>
      <t>1,2</t>
    </r>
  </si>
  <si>
    <t>Total</t>
  </si>
  <si>
    <t>Interest
Rate</t>
  </si>
  <si>
    <t>Maturity 
Date</t>
  </si>
  <si>
    <t>Thereafter</t>
  </si>
  <si>
    <t>XPLR Infrastructure Operating Partners LP</t>
  </si>
  <si>
    <t>Total Corporate</t>
  </si>
  <si>
    <t>XPLR Renewables LLC</t>
  </si>
  <si>
    <t>Fixed &amp; VAR</t>
  </si>
  <si>
    <t>Emerald Breeze</t>
  </si>
  <si>
    <t>NA</t>
  </si>
  <si>
    <t>Clark Portfolio Holdings</t>
  </si>
  <si>
    <t>Total Renewables</t>
  </si>
  <si>
    <t>Little Blue Wind Project</t>
  </si>
  <si>
    <t>2026 &amp; 2031</t>
  </si>
  <si>
    <t>Coram CA Development LP</t>
  </si>
  <si>
    <t>Whiptail-Montezuma Holdings, LLC</t>
  </si>
  <si>
    <t>Lewis Portfolio Holdings</t>
  </si>
  <si>
    <t>Total Wind</t>
  </si>
  <si>
    <t>Indigo Plains Solar Holdgs</t>
  </si>
  <si>
    <t>Mountainview Solar LLC</t>
  </si>
  <si>
    <t>Shafter Solar LLC</t>
  </si>
  <si>
    <t xml:space="preserve">Total Solar </t>
  </si>
  <si>
    <t>Unamortized Debt Expense</t>
  </si>
  <si>
    <t>Unamortized Discount</t>
  </si>
  <si>
    <t>Total XPLR Infrastructure Debt</t>
  </si>
  <si>
    <t>1. Totals may not add and/or agree to the financial statements due to rounding.</t>
  </si>
  <si>
    <t xml:space="preserve"> December 31st, 2025; effective interest rates include impacts of interest rate swaps.</t>
  </si>
  <si>
    <t xml:space="preserve">2. For project-level financings, 4.40% average effective interest rate over a 12-month look-back period, weighted by principal outstanding as of 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</si>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</sst>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5"/>
      <name val="Arial"/>
      <family val="2"/>
    </font>
    <font>
      <b/>
      <vertAlign val="superscript"/>
      <sz val="14"/>
      <color theme="5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48B9"/>
      <name val="Arial"/>
      <family val="2"/>
    </font>
    <font>
      <sz val="12"/>
      <color theme="5"/>
      <name val="Arial"/>
      <family val="2"/>
    </font>
    <font>
      <b/>
      <sz val="12"/>
      <color theme="5"/>
      <name val="Arial"/>
      <family val="2"/>
    </font>
    <font>
      <sz val="12"/>
      <color rgb="FF0048B9"/>
      <name val="Arial"/>
      <family val="2"/>
    </font>
    <font>
      <i/>
      <sz val="12"/>
      <color theme="5"/>
      <name val="Arial"/>
      <family val="2"/>
    </font>
    <font>
      <sz val="12"/>
      <color rgb="FF1D1DA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3" applyNumberFormat="1" applyFont="1"/>
    <xf numFmtId="0" fontId="4" fillId="0" borderId="0" xfId="3" applyFont="1" applyFill="1" applyAlignment="1"/>
    <xf numFmtId="0" fontId="3" fillId="0" borderId="0" xfId="3" applyFont="1"/>
    <xf numFmtId="0" fontId="4" fillId="0" borderId="0" xfId="3" quotePrefix="1" applyFont="1" applyFill="1" applyAlignment="1"/>
    <xf numFmtId="0" fontId="4" fillId="0" borderId="0" xfId="3" quotePrefix="1" applyFont="1" applyFill="1" applyAlignment="1">
      <alignment horizontal="center"/>
    </xf>
    <xf numFmtId="0" fontId="7" fillId="0" borderId="0" xfId="0" applyFont="1"/>
    <xf numFmtId="0" fontId="3" fillId="0" borderId="0" xfId="3" applyFont="1" applyFill="1" applyBorder="1"/>
    <xf numFmtId="0" fontId="3" fillId="0" borderId="0" xfId="3" applyNumberFormat="1" applyFont="1" applyFill="1"/>
    <xf numFmtId="0" fontId="3" fillId="0" borderId="0" xfId="3" applyFont="1" applyFill="1"/>
    <xf numFmtId="0" fontId="8" fillId="0" borderId="0" xfId="3" applyFont="1" applyFill="1" applyBorder="1" applyAlignment="1">
      <alignment horizontal="center"/>
    </xf>
    <xf numFmtId="0" fontId="3" fillId="0" borderId="0" xfId="3" applyNumberFormat="1" applyFont="1" applyBorder="1"/>
    <xf numFmtId="0" fontId="8" fillId="0" borderId="0" xfId="3" applyFont="1" applyBorder="1" applyAlignment="1">
      <alignment horizontal="center"/>
    </xf>
    <xf numFmtId="0" fontId="7" fillId="2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8" fillId="0" borderId="0" xfId="3" applyNumberFormat="1" applyFont="1"/>
    <xf numFmtId="0" fontId="9" fillId="0" borderId="0" xfId="3" applyFon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0" fontId="8" fillId="0" borderId="0" xfId="3" applyFont="1"/>
    <xf numFmtId="49" fontId="0" fillId="0" borderId="0" xfId="0" applyNumberFormat="1" applyAlignment="1">
      <alignment horizontal="left" indent="1"/>
    </xf>
    <xf numFmtId="0" fontId="10" fillId="0" borderId="0" xfId="3" applyFont="1" applyBorder="1" applyAlignment="1"/>
    <xf numFmtId="10" fontId="10" fillId="0" borderId="0" xfId="2" applyNumberFormat="1" applyFont="1" applyBorder="1" applyAlignment="1">
      <alignment horizontal="center" wrapText="1"/>
    </xf>
    <xf numFmtId="0" fontId="10" fillId="0" borderId="0" xfId="3" applyFont="1" applyFill="1" applyBorder="1" applyAlignment="1">
      <alignment horizontal="center"/>
    </xf>
    <xf numFmtId="164" fontId="10" fillId="0" borderId="0" xfId="4" applyNumberFormat="1" applyFont="1" applyFill="1" applyBorder="1"/>
    <xf numFmtId="164" fontId="10" fillId="0" borderId="0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0" fontId="10" fillId="0" borderId="0" xfId="2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/>
    </xf>
    <xf numFmtId="0" fontId="0" fillId="0" borderId="0" xfId="0" applyAlignment="1">
      <alignment horizontal="left" indent="1"/>
    </xf>
    <xf numFmtId="49" fontId="8" fillId="0" borderId="0" xfId="3" applyNumberFormat="1" applyFont="1" applyFill="1"/>
    <xf numFmtId="0" fontId="11" fillId="3" borderId="1" xfId="3" applyFont="1" applyFill="1" applyBorder="1" applyAlignment="1">
      <alignment horizontal="left"/>
    </xf>
    <xf numFmtId="0" fontId="10" fillId="3" borderId="1" xfId="3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right"/>
    </xf>
    <xf numFmtId="0" fontId="8" fillId="0" borderId="0" xfId="3" applyFont="1" applyFill="1"/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/>
    </xf>
    <xf numFmtId="164" fontId="11" fillId="0" borderId="0" xfId="4" applyNumberFormat="1" applyFont="1" applyFill="1" applyBorder="1"/>
    <xf numFmtId="164" fontId="11" fillId="0" borderId="0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43" fontId="8" fillId="0" borderId="0" xfId="1" applyFont="1"/>
    <xf numFmtId="49" fontId="8" fillId="0" borderId="0" xfId="3" applyNumberFormat="1" applyFont="1"/>
    <xf numFmtId="9" fontId="10" fillId="0" borderId="0" xfId="3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49" fontId="3" fillId="0" borderId="0" xfId="3" applyNumberFormat="1" applyFont="1" applyFill="1"/>
    <xf numFmtId="0" fontId="10" fillId="0" borderId="0" xfId="3" applyFont="1" applyFill="1" applyBorder="1" applyAlignment="1"/>
    <xf numFmtId="10" fontId="10" fillId="0" borderId="0" xfId="3" applyNumberFormat="1" applyFont="1" applyFill="1" applyBorder="1" applyAlignment="1">
      <alignment horizontal="center"/>
    </xf>
    <xf numFmtId="164" fontId="12" fillId="0" borderId="0" xfId="4" applyNumberFormat="1" applyFont="1" applyFill="1" applyBorder="1"/>
    <xf numFmtId="0" fontId="10" fillId="0" borderId="0" xfId="0" applyFont="1"/>
    <xf numFmtId="0" fontId="11" fillId="0" borderId="0" xfId="3" applyFont="1" applyBorder="1" applyAlignment="1">
      <alignment horizontal="left"/>
    </xf>
    <xf numFmtId="0" fontId="11" fillId="0" borderId="0" xfId="3" applyFont="1" applyBorder="1" applyAlignment="1">
      <alignment horizontal="center"/>
    </xf>
    <xf numFmtId="6" fontId="8" fillId="0" borderId="0" xfId="3" applyNumberFormat="1" applyFont="1"/>
    <xf numFmtId="0" fontId="11" fillId="0" borderId="0" xfId="3" applyFont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3" fillId="0" borderId="0" xfId="3" applyFont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165" fontId="11" fillId="3" borderId="2" xfId="5" applyNumberFormat="1" applyFont="1" applyFill="1" applyBorder="1" applyAlignment="1">
      <alignment horizontal="left"/>
    </xf>
    <xf numFmtId="164" fontId="11" fillId="3" borderId="2" xfId="1" applyNumberFormat="1" applyFont="1" applyFill="1" applyBorder="1" applyAlignment="1">
      <alignment horizontal="right"/>
    </xf>
    <xf numFmtId="0" fontId="11" fillId="0" borderId="0" xfId="3" quotePrefix="1" applyFont="1"/>
    <xf numFmtId="0" fontId="14" fillId="0" borderId="0" xfId="3" applyFont="1"/>
    <xf numFmtId="0" fontId="14" fillId="0" borderId="0" xfId="3" applyFont="1" applyFill="1"/>
    <xf numFmtId="43" fontId="14" fillId="0" borderId="0" xfId="4" applyFont="1"/>
    <xf numFmtId="43" fontId="3" fillId="0" borderId="0" xfId="1" applyFont="1"/>
    <xf numFmtId="43" fontId="3" fillId="0" borderId="0" xfId="4" applyFont="1"/>
    <xf numFmtId="0" fontId="0" fillId="0" borderId="0" xfId="0" applyFill="1"/>
    <xf numFmtId="165" fontId="11" fillId="0" borderId="0" xfId="5" applyNumberFormat="1" applyFont="1" applyFill="1" applyBorder="1" applyAlignment="1">
      <alignment horizontal="left"/>
    </xf>
    <xf numFmtId="0" fontId="5" fillId="0" borderId="0" xfId="3" applyFont="1" applyFill="1" applyAlignment="1">
      <alignment horizontal="left"/>
    </xf>
    <xf numFmtId="0" fontId="7" fillId="2" borderId="0" xfId="3" applyFont="1" applyFill="1" applyAlignment="1">
      <alignment horizontal="center"/>
    </xf>
    <xf numFmtId="43" fontId="7" fillId="2" borderId="0" xfId="4" applyFont="1" applyFill="1" applyBorder="1" applyAlignment="1">
      <alignment horizontal="center" vertical="center"/>
    </xf>
    <xf numFmtId="0" fontId="11" fillId="0" borderId="0" xfId="3" quotePrefix="1" applyFont="1" applyFill="1" applyAlignment="1">
      <alignment horizontal="left" vertical="top"/>
    </xf>
    <xf numFmtId="0" fontId="11" fillId="0" borderId="0" xfId="3" applyFont="1" applyFill="1" applyAlignment="1">
      <alignment horizontal="left" vertical="top"/>
    </xf>
    <xf numFmtId="0" fontId="11" fillId="0" borderId="0" xfId="3" quotePrefix="1" applyFont="1" applyFill="1" applyAlignment="1">
      <alignment horizontal="left" vertical="top" indent="2"/>
    </xf>
    <xf numFmtId="0" fontId="11" fillId="0" borderId="0" xfId="3" applyFont="1" applyFill="1" applyAlignment="1">
      <alignment horizontal="left" vertical="top" indent="2"/>
    </xf>
  </cellXfs>
  <cellStyles count="6">
    <cellStyle name="Comma" xfId="1" builtinId="3"/>
    <cellStyle name="Comma 10 2" xfId="4" xr:uid="{B3838666-FBFF-4F31-986A-07C08387C1C0}"/>
    <cellStyle name="Currency 10" xfId="5" xr:uid="{05BDF637-C110-4083-A2B4-AD633349102A}"/>
    <cellStyle name="Normal" xfId="0" builtinId="0"/>
    <cellStyle name="Normal 174" xfId="3" xr:uid="{1C3090D2-A9FD-4BAF-A0CA-968A889D5E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2</xdr:row>
      <xdr:rowOff>174625</xdr:rowOff>
    </xdr:from>
    <xdr:to>
      <xdr:col>2</xdr:col>
      <xdr:colOff>1222375</xdr:colOff>
      <xdr:row>4</xdr:row>
      <xdr:rowOff>165955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51871-380C-43AC-90C6-ADCBC413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550" y="688975"/>
          <a:ext cx="1095375" cy="39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XPLR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800"/>
      </a:accent1>
      <a:accent2>
        <a:srgbClr val="63676B"/>
      </a:accent2>
      <a:accent3>
        <a:srgbClr val="0070C0"/>
      </a:accent3>
      <a:accent4>
        <a:srgbClr val="70AD47"/>
      </a:accent4>
      <a:accent5>
        <a:srgbClr val="FFC000"/>
      </a:accent5>
      <a:accent6>
        <a:srgbClr val="5B9BD5"/>
      </a:accent6>
      <a:hlink>
        <a:srgbClr val="92D050"/>
      </a:hlink>
      <a:folHlink>
        <a:srgbClr val="40AFFF"/>
      </a:folHlink>
    </a:clrScheme>
    <a:fontScheme name="Office 2013 - 2022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XPLR" id="{22A0AF35-A013-4339-8E7A-42679519A0BC}" vid="{4D575B40-2BC2-42F7-ABAF-EBC4B0C71B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6A79-F9A8-4C60-A79A-CCCCFAF1ACF3}">
  <sheetPr>
    <pageSetUpPr fitToPage="1"/>
  </sheetPr>
  <dimension ref="A1:XFA44"/>
  <sheetViews>
    <sheetView showGridLines="0" tabSelected="1" zoomScale="69" zoomScaleNormal="69" workbookViewId="0"/>
  </sheetViews>
  <sheetFormatPr defaultRowHeight="15" x14ac:dyDescent="0.2"/>
  <cols>
    <col min="1" max="1" width="22.42578125" style="1" customWidth="1"/>
    <col min="2" max="2" width="3.5703125" style="1" customWidth="1"/>
    <col min="3" max="3" width="51.140625" style="3" customWidth="1"/>
    <col min="4" max="5" width="15.140625" style="3" bestFit="1" customWidth="1"/>
    <col min="6" max="6" width="1.5703125" style="9" customWidth="1"/>
    <col min="7" max="7" width="3" style="3" customWidth="1"/>
    <col min="8" max="8" width="11.85546875" style="3" bestFit="1" customWidth="1"/>
    <col min="9" max="9" width="12" style="3" bestFit="1" customWidth="1"/>
    <col min="10" max="11" width="14.5703125" style="3" bestFit="1" customWidth="1"/>
    <col min="12" max="12" width="14.5703125" style="3" customWidth="1"/>
    <col min="13" max="13" width="15.85546875" style="3" bestFit="1" customWidth="1"/>
    <col min="14" max="14" width="2.5703125" style="3" customWidth="1"/>
    <col min="15" max="15" width="12.7109375" style="68" bestFit="1" customWidth="1"/>
    <col min="16" max="16" width="8.7109375" style="3" customWidth="1"/>
    <col min="17" max="17" width="12.28515625" style="3" bestFit="1" customWidth="1"/>
    <col min="18" max="18" width="22.28515625" style="3" bestFit="1" customWidth="1"/>
    <col min="19" max="19" width="21.85546875" style="3" bestFit="1" customWidth="1"/>
    <col min="20" max="20" width="22.28515625" style="3" bestFit="1" customWidth="1"/>
    <col min="21" max="21" width="21.85546875" style="3" bestFit="1" customWidth="1"/>
    <col min="22" max="22" width="22.28515625" style="3" bestFit="1" customWidth="1"/>
    <col min="23" max="23" width="21.85546875" style="3" bestFit="1" customWidth="1"/>
    <col min="24" max="25" width="23" style="3" bestFit="1" customWidth="1"/>
    <col min="26" max="26" width="24.140625" style="3" bestFit="1" customWidth="1"/>
    <col min="27" max="27" width="9.140625" style="3" customWidth="1"/>
    <col min="28" max="258" width="9.140625" style="3"/>
    <col min="259" max="259" width="41.42578125" style="3" customWidth="1"/>
    <col min="260" max="260" width="12.5703125" style="3" bestFit="1" customWidth="1"/>
    <col min="261" max="262" width="14.140625" style="3" customWidth="1"/>
    <col min="263" max="263" width="3" style="3" customWidth="1"/>
    <col min="264" max="269" width="14.140625" style="3" customWidth="1"/>
    <col min="270" max="270" width="2.5703125" style="3" customWidth="1"/>
    <col min="271" max="271" width="14.140625" style="3" customWidth="1"/>
    <col min="272" max="514" width="9.140625" style="3"/>
    <col min="515" max="515" width="41.42578125" style="3" customWidth="1"/>
    <col min="516" max="516" width="12.5703125" style="3" bestFit="1" customWidth="1"/>
    <col min="517" max="518" width="14.140625" style="3" customWidth="1"/>
    <col min="519" max="519" width="3" style="3" customWidth="1"/>
    <col min="520" max="525" width="14.140625" style="3" customWidth="1"/>
    <col min="526" max="526" width="2.5703125" style="3" customWidth="1"/>
    <col min="527" max="527" width="14.140625" style="3" customWidth="1"/>
    <col min="528" max="770" width="9.140625" style="3"/>
    <col min="771" max="771" width="41.42578125" style="3" customWidth="1"/>
    <col min="772" max="772" width="12.5703125" style="3" bestFit="1" customWidth="1"/>
    <col min="773" max="774" width="14.140625" style="3" customWidth="1"/>
    <col min="775" max="775" width="3" style="3" customWidth="1"/>
    <col min="776" max="781" width="14.140625" style="3" customWidth="1"/>
    <col min="782" max="782" width="2.5703125" style="3" customWidth="1"/>
    <col min="783" max="783" width="14.140625" style="3" customWidth="1"/>
    <col min="784" max="1026" width="9.140625" style="3"/>
    <col min="1027" max="1027" width="41.42578125" style="3" customWidth="1"/>
    <col min="1028" max="1028" width="12.5703125" style="3" bestFit="1" customWidth="1"/>
    <col min="1029" max="1030" width="14.140625" style="3" customWidth="1"/>
    <col min="1031" max="1031" width="3" style="3" customWidth="1"/>
    <col min="1032" max="1037" width="14.140625" style="3" customWidth="1"/>
    <col min="1038" max="1038" width="2.5703125" style="3" customWidth="1"/>
    <col min="1039" max="1039" width="14.140625" style="3" customWidth="1"/>
    <col min="1040" max="1282" width="9.140625" style="3"/>
    <col min="1283" max="1283" width="41.42578125" style="3" customWidth="1"/>
    <col min="1284" max="1284" width="12.5703125" style="3" bestFit="1" customWidth="1"/>
    <col min="1285" max="1286" width="14.140625" style="3" customWidth="1"/>
    <col min="1287" max="1287" width="3" style="3" customWidth="1"/>
    <col min="1288" max="1293" width="14.140625" style="3" customWidth="1"/>
    <col min="1294" max="1294" width="2.5703125" style="3" customWidth="1"/>
    <col min="1295" max="1295" width="14.140625" style="3" customWidth="1"/>
    <col min="1296" max="1538" width="9.140625" style="3"/>
    <col min="1539" max="1539" width="41.42578125" style="3" customWidth="1"/>
    <col min="1540" max="1540" width="12.5703125" style="3" bestFit="1" customWidth="1"/>
    <col min="1541" max="1542" width="14.140625" style="3" customWidth="1"/>
    <col min="1543" max="1543" width="3" style="3" customWidth="1"/>
    <col min="1544" max="1549" width="14.140625" style="3" customWidth="1"/>
    <col min="1550" max="1550" width="2.5703125" style="3" customWidth="1"/>
    <col min="1551" max="1551" width="14.140625" style="3" customWidth="1"/>
    <col min="1552" max="1794" width="9.140625" style="3"/>
    <col min="1795" max="1795" width="41.42578125" style="3" customWidth="1"/>
    <col min="1796" max="1796" width="12.5703125" style="3" bestFit="1" customWidth="1"/>
    <col min="1797" max="1798" width="14.140625" style="3" customWidth="1"/>
    <col min="1799" max="1799" width="3" style="3" customWidth="1"/>
    <col min="1800" max="1805" width="14.140625" style="3" customWidth="1"/>
    <col min="1806" max="1806" width="2.5703125" style="3" customWidth="1"/>
    <col min="1807" max="1807" width="14.140625" style="3" customWidth="1"/>
    <col min="1808" max="2050" width="9.140625" style="3"/>
    <col min="2051" max="2051" width="41.42578125" style="3" customWidth="1"/>
    <col min="2052" max="2052" width="12.5703125" style="3" bestFit="1" customWidth="1"/>
    <col min="2053" max="2054" width="14.140625" style="3" customWidth="1"/>
    <col min="2055" max="2055" width="3" style="3" customWidth="1"/>
    <col min="2056" max="2061" width="14.140625" style="3" customWidth="1"/>
    <col min="2062" max="2062" width="2.5703125" style="3" customWidth="1"/>
    <col min="2063" max="2063" width="14.140625" style="3" customWidth="1"/>
    <col min="2064" max="2306" width="9.140625" style="3"/>
    <col min="2307" max="2307" width="41.42578125" style="3" customWidth="1"/>
    <col min="2308" max="2308" width="12.5703125" style="3" bestFit="1" customWidth="1"/>
    <col min="2309" max="2310" width="14.140625" style="3" customWidth="1"/>
    <col min="2311" max="2311" width="3" style="3" customWidth="1"/>
    <col min="2312" max="2317" width="14.140625" style="3" customWidth="1"/>
    <col min="2318" max="2318" width="2.5703125" style="3" customWidth="1"/>
    <col min="2319" max="2319" width="14.140625" style="3" customWidth="1"/>
    <col min="2320" max="2562" width="9.140625" style="3"/>
    <col min="2563" max="2563" width="41.42578125" style="3" customWidth="1"/>
    <col min="2564" max="2564" width="12.5703125" style="3" bestFit="1" customWidth="1"/>
    <col min="2565" max="2566" width="14.140625" style="3" customWidth="1"/>
    <col min="2567" max="2567" width="3" style="3" customWidth="1"/>
    <col min="2568" max="2573" width="14.140625" style="3" customWidth="1"/>
    <col min="2574" max="2574" width="2.5703125" style="3" customWidth="1"/>
    <col min="2575" max="2575" width="14.140625" style="3" customWidth="1"/>
    <col min="2576" max="2818" width="9.140625" style="3"/>
    <col min="2819" max="2819" width="41.42578125" style="3" customWidth="1"/>
    <col min="2820" max="2820" width="12.5703125" style="3" bestFit="1" customWidth="1"/>
    <col min="2821" max="2822" width="14.140625" style="3" customWidth="1"/>
    <col min="2823" max="2823" width="3" style="3" customWidth="1"/>
    <col min="2824" max="2829" width="14.140625" style="3" customWidth="1"/>
    <col min="2830" max="2830" width="2.5703125" style="3" customWidth="1"/>
    <col min="2831" max="2831" width="14.140625" style="3" customWidth="1"/>
    <col min="2832" max="3074" width="9.140625" style="3"/>
    <col min="3075" max="3075" width="41.42578125" style="3" customWidth="1"/>
    <col min="3076" max="3076" width="12.5703125" style="3" bestFit="1" customWidth="1"/>
    <col min="3077" max="3078" width="14.140625" style="3" customWidth="1"/>
    <col min="3079" max="3079" width="3" style="3" customWidth="1"/>
    <col min="3080" max="3085" width="14.140625" style="3" customWidth="1"/>
    <col min="3086" max="3086" width="2.5703125" style="3" customWidth="1"/>
    <col min="3087" max="3087" width="14.140625" style="3" customWidth="1"/>
    <col min="3088" max="3330" width="9.140625" style="3"/>
    <col min="3331" max="3331" width="41.42578125" style="3" customWidth="1"/>
    <col min="3332" max="3332" width="12.5703125" style="3" bestFit="1" customWidth="1"/>
    <col min="3333" max="3334" width="14.140625" style="3" customWidth="1"/>
    <col min="3335" max="3335" width="3" style="3" customWidth="1"/>
    <col min="3336" max="3341" width="14.140625" style="3" customWidth="1"/>
    <col min="3342" max="3342" width="2.5703125" style="3" customWidth="1"/>
    <col min="3343" max="3343" width="14.140625" style="3" customWidth="1"/>
    <col min="3344" max="3586" width="9.140625" style="3"/>
    <col min="3587" max="3587" width="41.42578125" style="3" customWidth="1"/>
    <col min="3588" max="3588" width="12.5703125" style="3" bestFit="1" customWidth="1"/>
    <col min="3589" max="3590" width="14.140625" style="3" customWidth="1"/>
    <col min="3591" max="3591" width="3" style="3" customWidth="1"/>
    <col min="3592" max="3597" width="14.140625" style="3" customWidth="1"/>
    <col min="3598" max="3598" width="2.5703125" style="3" customWidth="1"/>
    <col min="3599" max="3599" width="14.140625" style="3" customWidth="1"/>
    <col min="3600" max="3842" width="9.140625" style="3"/>
    <col min="3843" max="3843" width="41.42578125" style="3" customWidth="1"/>
    <col min="3844" max="3844" width="12.5703125" style="3" bestFit="1" customWidth="1"/>
    <col min="3845" max="3846" width="14.140625" style="3" customWidth="1"/>
    <col min="3847" max="3847" width="3" style="3" customWidth="1"/>
    <col min="3848" max="3853" width="14.140625" style="3" customWidth="1"/>
    <col min="3854" max="3854" width="2.5703125" style="3" customWidth="1"/>
    <col min="3855" max="3855" width="14.140625" style="3" customWidth="1"/>
    <col min="3856" max="4098" width="9.140625" style="3"/>
    <col min="4099" max="4099" width="41.42578125" style="3" customWidth="1"/>
    <col min="4100" max="4100" width="12.5703125" style="3" bestFit="1" customWidth="1"/>
    <col min="4101" max="4102" width="14.140625" style="3" customWidth="1"/>
    <col min="4103" max="4103" width="3" style="3" customWidth="1"/>
    <col min="4104" max="4109" width="14.140625" style="3" customWidth="1"/>
    <col min="4110" max="4110" width="2.5703125" style="3" customWidth="1"/>
    <col min="4111" max="4111" width="14.140625" style="3" customWidth="1"/>
    <col min="4112" max="4354" width="9.140625" style="3"/>
    <col min="4355" max="4355" width="41.42578125" style="3" customWidth="1"/>
    <col min="4356" max="4356" width="12.5703125" style="3" bestFit="1" customWidth="1"/>
    <col min="4357" max="4358" width="14.140625" style="3" customWidth="1"/>
    <col min="4359" max="4359" width="3" style="3" customWidth="1"/>
    <col min="4360" max="4365" width="14.140625" style="3" customWidth="1"/>
    <col min="4366" max="4366" width="2.5703125" style="3" customWidth="1"/>
    <col min="4367" max="4367" width="14.140625" style="3" customWidth="1"/>
    <col min="4368" max="4610" width="9.140625" style="3"/>
    <col min="4611" max="4611" width="41.42578125" style="3" customWidth="1"/>
    <col min="4612" max="4612" width="12.5703125" style="3" bestFit="1" customWidth="1"/>
    <col min="4613" max="4614" width="14.140625" style="3" customWidth="1"/>
    <col min="4615" max="4615" width="3" style="3" customWidth="1"/>
    <col min="4616" max="4621" width="14.140625" style="3" customWidth="1"/>
    <col min="4622" max="4622" width="2.5703125" style="3" customWidth="1"/>
    <col min="4623" max="4623" width="14.140625" style="3" customWidth="1"/>
    <col min="4624" max="4866" width="9.140625" style="3"/>
    <col min="4867" max="4867" width="41.42578125" style="3" customWidth="1"/>
    <col min="4868" max="4868" width="12.5703125" style="3" bestFit="1" customWidth="1"/>
    <col min="4869" max="4870" width="14.140625" style="3" customWidth="1"/>
    <col min="4871" max="4871" width="3" style="3" customWidth="1"/>
    <col min="4872" max="4877" width="14.140625" style="3" customWidth="1"/>
    <col min="4878" max="4878" width="2.5703125" style="3" customWidth="1"/>
    <col min="4879" max="4879" width="14.140625" style="3" customWidth="1"/>
    <col min="4880" max="5122" width="9.140625" style="3"/>
    <col min="5123" max="5123" width="41.42578125" style="3" customWidth="1"/>
    <col min="5124" max="5124" width="12.5703125" style="3" bestFit="1" customWidth="1"/>
    <col min="5125" max="5126" width="14.140625" style="3" customWidth="1"/>
    <col min="5127" max="5127" width="3" style="3" customWidth="1"/>
    <col min="5128" max="5133" width="14.140625" style="3" customWidth="1"/>
    <col min="5134" max="5134" width="2.5703125" style="3" customWidth="1"/>
    <col min="5135" max="5135" width="14.140625" style="3" customWidth="1"/>
    <col min="5136" max="5378" width="9.140625" style="3"/>
    <col min="5379" max="5379" width="41.42578125" style="3" customWidth="1"/>
    <col min="5380" max="5380" width="12.5703125" style="3" bestFit="1" customWidth="1"/>
    <col min="5381" max="5382" width="14.140625" style="3" customWidth="1"/>
    <col min="5383" max="5383" width="3" style="3" customWidth="1"/>
    <col min="5384" max="5389" width="14.140625" style="3" customWidth="1"/>
    <col min="5390" max="5390" width="2.5703125" style="3" customWidth="1"/>
    <col min="5391" max="5391" width="14.140625" style="3" customWidth="1"/>
    <col min="5392" max="5634" width="9.140625" style="3"/>
    <col min="5635" max="5635" width="41.42578125" style="3" customWidth="1"/>
    <col min="5636" max="5636" width="12.5703125" style="3" bestFit="1" customWidth="1"/>
    <col min="5637" max="5638" width="14.140625" style="3" customWidth="1"/>
    <col min="5639" max="5639" width="3" style="3" customWidth="1"/>
    <col min="5640" max="5645" width="14.140625" style="3" customWidth="1"/>
    <col min="5646" max="5646" width="2.5703125" style="3" customWidth="1"/>
    <col min="5647" max="5647" width="14.140625" style="3" customWidth="1"/>
    <col min="5648" max="5890" width="9.140625" style="3"/>
    <col min="5891" max="5891" width="41.42578125" style="3" customWidth="1"/>
    <col min="5892" max="5892" width="12.5703125" style="3" bestFit="1" customWidth="1"/>
    <col min="5893" max="5894" width="14.140625" style="3" customWidth="1"/>
    <col min="5895" max="5895" width="3" style="3" customWidth="1"/>
    <col min="5896" max="5901" width="14.140625" style="3" customWidth="1"/>
    <col min="5902" max="5902" width="2.5703125" style="3" customWidth="1"/>
    <col min="5903" max="5903" width="14.140625" style="3" customWidth="1"/>
    <col min="5904" max="6146" width="9.140625" style="3"/>
    <col min="6147" max="6147" width="41.42578125" style="3" customWidth="1"/>
    <col min="6148" max="6148" width="12.5703125" style="3" bestFit="1" customWidth="1"/>
    <col min="6149" max="6150" width="14.140625" style="3" customWidth="1"/>
    <col min="6151" max="6151" width="3" style="3" customWidth="1"/>
    <col min="6152" max="6157" width="14.140625" style="3" customWidth="1"/>
    <col min="6158" max="6158" width="2.5703125" style="3" customWidth="1"/>
    <col min="6159" max="6159" width="14.140625" style="3" customWidth="1"/>
    <col min="6160" max="6402" width="9.140625" style="3"/>
    <col min="6403" max="6403" width="41.42578125" style="3" customWidth="1"/>
    <col min="6404" max="6404" width="12.5703125" style="3" bestFit="1" customWidth="1"/>
    <col min="6405" max="6406" width="14.140625" style="3" customWidth="1"/>
    <col min="6407" max="6407" width="3" style="3" customWidth="1"/>
    <col min="6408" max="6413" width="14.140625" style="3" customWidth="1"/>
    <col min="6414" max="6414" width="2.5703125" style="3" customWidth="1"/>
    <col min="6415" max="6415" width="14.140625" style="3" customWidth="1"/>
    <col min="6416" max="6658" width="9.140625" style="3"/>
    <col min="6659" max="6659" width="41.42578125" style="3" customWidth="1"/>
    <col min="6660" max="6660" width="12.5703125" style="3" bestFit="1" customWidth="1"/>
    <col min="6661" max="6662" width="14.140625" style="3" customWidth="1"/>
    <col min="6663" max="6663" width="3" style="3" customWidth="1"/>
    <col min="6664" max="6669" width="14.140625" style="3" customWidth="1"/>
    <col min="6670" max="6670" width="2.5703125" style="3" customWidth="1"/>
    <col min="6671" max="6671" width="14.140625" style="3" customWidth="1"/>
    <col min="6672" max="6914" width="9.140625" style="3"/>
    <col min="6915" max="6915" width="41.42578125" style="3" customWidth="1"/>
    <col min="6916" max="6916" width="12.5703125" style="3" bestFit="1" customWidth="1"/>
    <col min="6917" max="6918" width="14.140625" style="3" customWidth="1"/>
    <col min="6919" max="6919" width="3" style="3" customWidth="1"/>
    <col min="6920" max="6925" width="14.140625" style="3" customWidth="1"/>
    <col min="6926" max="6926" width="2.5703125" style="3" customWidth="1"/>
    <col min="6927" max="6927" width="14.140625" style="3" customWidth="1"/>
    <col min="6928" max="7170" width="9.140625" style="3"/>
    <col min="7171" max="7171" width="41.42578125" style="3" customWidth="1"/>
    <col min="7172" max="7172" width="12.5703125" style="3" bestFit="1" customWidth="1"/>
    <col min="7173" max="7174" width="14.140625" style="3" customWidth="1"/>
    <col min="7175" max="7175" width="3" style="3" customWidth="1"/>
    <col min="7176" max="7181" width="14.140625" style="3" customWidth="1"/>
    <col min="7182" max="7182" width="2.5703125" style="3" customWidth="1"/>
    <col min="7183" max="7183" width="14.140625" style="3" customWidth="1"/>
    <col min="7184" max="7426" width="9.140625" style="3"/>
    <col min="7427" max="7427" width="41.42578125" style="3" customWidth="1"/>
    <col min="7428" max="7428" width="12.5703125" style="3" bestFit="1" customWidth="1"/>
    <col min="7429" max="7430" width="14.140625" style="3" customWidth="1"/>
    <col min="7431" max="7431" width="3" style="3" customWidth="1"/>
    <col min="7432" max="7437" width="14.140625" style="3" customWidth="1"/>
    <col min="7438" max="7438" width="2.5703125" style="3" customWidth="1"/>
    <col min="7439" max="7439" width="14.140625" style="3" customWidth="1"/>
    <col min="7440" max="7682" width="9.140625" style="3"/>
    <col min="7683" max="7683" width="41.42578125" style="3" customWidth="1"/>
    <col min="7684" max="7684" width="12.5703125" style="3" bestFit="1" customWidth="1"/>
    <col min="7685" max="7686" width="14.140625" style="3" customWidth="1"/>
    <col min="7687" max="7687" width="3" style="3" customWidth="1"/>
    <col min="7688" max="7693" width="14.140625" style="3" customWidth="1"/>
    <col min="7694" max="7694" width="2.5703125" style="3" customWidth="1"/>
    <col min="7695" max="7695" width="14.140625" style="3" customWidth="1"/>
    <col min="7696" max="7938" width="9.140625" style="3"/>
    <col min="7939" max="7939" width="41.42578125" style="3" customWidth="1"/>
    <col min="7940" max="7940" width="12.5703125" style="3" bestFit="1" customWidth="1"/>
    <col min="7941" max="7942" width="14.140625" style="3" customWidth="1"/>
    <col min="7943" max="7943" width="3" style="3" customWidth="1"/>
    <col min="7944" max="7949" width="14.140625" style="3" customWidth="1"/>
    <col min="7950" max="7950" width="2.5703125" style="3" customWidth="1"/>
    <col min="7951" max="7951" width="14.140625" style="3" customWidth="1"/>
    <col min="7952" max="8194" width="9.140625" style="3"/>
    <col min="8195" max="8195" width="41.42578125" style="3" customWidth="1"/>
    <col min="8196" max="8196" width="12.5703125" style="3" bestFit="1" customWidth="1"/>
    <col min="8197" max="8198" width="14.140625" style="3" customWidth="1"/>
    <col min="8199" max="8199" width="3" style="3" customWidth="1"/>
    <col min="8200" max="8205" width="14.140625" style="3" customWidth="1"/>
    <col min="8206" max="8206" width="2.5703125" style="3" customWidth="1"/>
    <col min="8207" max="8207" width="14.140625" style="3" customWidth="1"/>
    <col min="8208" max="8450" width="9.140625" style="3"/>
    <col min="8451" max="8451" width="41.42578125" style="3" customWidth="1"/>
    <col min="8452" max="8452" width="12.5703125" style="3" bestFit="1" customWidth="1"/>
    <col min="8453" max="8454" width="14.140625" style="3" customWidth="1"/>
    <col min="8455" max="8455" width="3" style="3" customWidth="1"/>
    <col min="8456" max="8461" width="14.140625" style="3" customWidth="1"/>
    <col min="8462" max="8462" width="2.5703125" style="3" customWidth="1"/>
    <col min="8463" max="8463" width="14.140625" style="3" customWidth="1"/>
    <col min="8464" max="8706" width="9.140625" style="3"/>
    <col min="8707" max="8707" width="41.42578125" style="3" customWidth="1"/>
    <col min="8708" max="8708" width="12.5703125" style="3" bestFit="1" customWidth="1"/>
    <col min="8709" max="8710" width="14.140625" style="3" customWidth="1"/>
    <col min="8711" max="8711" width="3" style="3" customWidth="1"/>
    <col min="8712" max="8717" width="14.140625" style="3" customWidth="1"/>
    <col min="8718" max="8718" width="2.5703125" style="3" customWidth="1"/>
    <col min="8719" max="8719" width="14.140625" style="3" customWidth="1"/>
    <col min="8720" max="8962" width="9.140625" style="3"/>
    <col min="8963" max="8963" width="41.42578125" style="3" customWidth="1"/>
    <col min="8964" max="8964" width="12.5703125" style="3" bestFit="1" customWidth="1"/>
    <col min="8965" max="8966" width="14.140625" style="3" customWidth="1"/>
    <col min="8967" max="8967" width="3" style="3" customWidth="1"/>
    <col min="8968" max="8973" width="14.140625" style="3" customWidth="1"/>
    <col min="8974" max="8974" width="2.5703125" style="3" customWidth="1"/>
    <col min="8975" max="8975" width="14.140625" style="3" customWidth="1"/>
    <col min="8976" max="9218" width="9.140625" style="3"/>
    <col min="9219" max="9219" width="41.42578125" style="3" customWidth="1"/>
    <col min="9220" max="9220" width="12.5703125" style="3" bestFit="1" customWidth="1"/>
    <col min="9221" max="9222" width="14.140625" style="3" customWidth="1"/>
    <col min="9223" max="9223" width="3" style="3" customWidth="1"/>
    <col min="9224" max="9229" width="14.140625" style="3" customWidth="1"/>
    <col min="9230" max="9230" width="2.5703125" style="3" customWidth="1"/>
    <col min="9231" max="9231" width="14.140625" style="3" customWidth="1"/>
    <col min="9232" max="9474" width="9.140625" style="3"/>
    <col min="9475" max="9475" width="41.42578125" style="3" customWidth="1"/>
    <col min="9476" max="9476" width="12.5703125" style="3" bestFit="1" customWidth="1"/>
    <col min="9477" max="9478" width="14.140625" style="3" customWidth="1"/>
    <col min="9479" max="9479" width="3" style="3" customWidth="1"/>
    <col min="9480" max="9485" width="14.140625" style="3" customWidth="1"/>
    <col min="9486" max="9486" width="2.5703125" style="3" customWidth="1"/>
    <col min="9487" max="9487" width="14.140625" style="3" customWidth="1"/>
    <col min="9488" max="9730" width="9.140625" style="3"/>
    <col min="9731" max="9731" width="41.42578125" style="3" customWidth="1"/>
    <col min="9732" max="9732" width="12.5703125" style="3" bestFit="1" customWidth="1"/>
    <col min="9733" max="9734" width="14.140625" style="3" customWidth="1"/>
    <col min="9735" max="9735" width="3" style="3" customWidth="1"/>
    <col min="9736" max="9741" width="14.140625" style="3" customWidth="1"/>
    <col min="9742" max="9742" width="2.5703125" style="3" customWidth="1"/>
    <col min="9743" max="9743" width="14.140625" style="3" customWidth="1"/>
    <col min="9744" max="9986" width="9.140625" style="3"/>
    <col min="9987" max="9987" width="41.42578125" style="3" customWidth="1"/>
    <col min="9988" max="9988" width="12.5703125" style="3" bestFit="1" customWidth="1"/>
    <col min="9989" max="9990" width="14.140625" style="3" customWidth="1"/>
    <col min="9991" max="9991" width="3" style="3" customWidth="1"/>
    <col min="9992" max="9997" width="14.140625" style="3" customWidth="1"/>
    <col min="9998" max="9998" width="2.5703125" style="3" customWidth="1"/>
    <col min="9999" max="9999" width="14.140625" style="3" customWidth="1"/>
    <col min="10000" max="10242" width="9.140625" style="3"/>
    <col min="10243" max="10243" width="41.42578125" style="3" customWidth="1"/>
    <col min="10244" max="10244" width="12.5703125" style="3" bestFit="1" customWidth="1"/>
    <col min="10245" max="10246" width="14.140625" style="3" customWidth="1"/>
    <col min="10247" max="10247" width="3" style="3" customWidth="1"/>
    <col min="10248" max="10253" width="14.140625" style="3" customWidth="1"/>
    <col min="10254" max="10254" width="2.5703125" style="3" customWidth="1"/>
    <col min="10255" max="10255" width="14.140625" style="3" customWidth="1"/>
    <col min="10256" max="10498" width="9.140625" style="3"/>
    <col min="10499" max="10499" width="41.42578125" style="3" customWidth="1"/>
    <col min="10500" max="10500" width="12.5703125" style="3" bestFit="1" customWidth="1"/>
    <col min="10501" max="10502" width="14.140625" style="3" customWidth="1"/>
    <col min="10503" max="10503" width="3" style="3" customWidth="1"/>
    <col min="10504" max="10509" width="14.140625" style="3" customWidth="1"/>
    <col min="10510" max="10510" width="2.5703125" style="3" customWidth="1"/>
    <col min="10511" max="10511" width="14.140625" style="3" customWidth="1"/>
    <col min="10512" max="10754" width="9.140625" style="3"/>
    <col min="10755" max="10755" width="41.42578125" style="3" customWidth="1"/>
    <col min="10756" max="10756" width="12.5703125" style="3" bestFit="1" customWidth="1"/>
    <col min="10757" max="10758" width="14.140625" style="3" customWidth="1"/>
    <col min="10759" max="10759" width="3" style="3" customWidth="1"/>
    <col min="10760" max="10765" width="14.140625" style="3" customWidth="1"/>
    <col min="10766" max="10766" width="2.5703125" style="3" customWidth="1"/>
    <col min="10767" max="10767" width="14.140625" style="3" customWidth="1"/>
    <col min="10768" max="11010" width="9.140625" style="3"/>
    <col min="11011" max="11011" width="41.42578125" style="3" customWidth="1"/>
    <col min="11012" max="11012" width="12.5703125" style="3" bestFit="1" customWidth="1"/>
    <col min="11013" max="11014" width="14.140625" style="3" customWidth="1"/>
    <col min="11015" max="11015" width="3" style="3" customWidth="1"/>
    <col min="11016" max="11021" width="14.140625" style="3" customWidth="1"/>
    <col min="11022" max="11022" width="2.5703125" style="3" customWidth="1"/>
    <col min="11023" max="11023" width="14.140625" style="3" customWidth="1"/>
    <col min="11024" max="11266" width="9.140625" style="3"/>
    <col min="11267" max="11267" width="41.42578125" style="3" customWidth="1"/>
    <col min="11268" max="11268" width="12.5703125" style="3" bestFit="1" customWidth="1"/>
    <col min="11269" max="11270" width="14.140625" style="3" customWidth="1"/>
    <col min="11271" max="11271" width="3" style="3" customWidth="1"/>
    <col min="11272" max="11277" width="14.140625" style="3" customWidth="1"/>
    <col min="11278" max="11278" width="2.5703125" style="3" customWidth="1"/>
    <col min="11279" max="11279" width="14.140625" style="3" customWidth="1"/>
    <col min="11280" max="11522" width="9.140625" style="3"/>
    <col min="11523" max="11523" width="41.42578125" style="3" customWidth="1"/>
    <col min="11524" max="11524" width="12.5703125" style="3" bestFit="1" customWidth="1"/>
    <col min="11525" max="11526" width="14.140625" style="3" customWidth="1"/>
    <col min="11527" max="11527" width="3" style="3" customWidth="1"/>
    <col min="11528" max="11533" width="14.140625" style="3" customWidth="1"/>
    <col min="11534" max="11534" width="2.5703125" style="3" customWidth="1"/>
    <col min="11535" max="11535" width="14.140625" style="3" customWidth="1"/>
    <col min="11536" max="11778" width="9.140625" style="3"/>
    <col min="11779" max="11779" width="41.42578125" style="3" customWidth="1"/>
    <col min="11780" max="11780" width="12.5703125" style="3" bestFit="1" customWidth="1"/>
    <col min="11781" max="11782" width="14.140625" style="3" customWidth="1"/>
    <col min="11783" max="11783" width="3" style="3" customWidth="1"/>
    <col min="11784" max="11789" width="14.140625" style="3" customWidth="1"/>
    <col min="11790" max="11790" width="2.5703125" style="3" customWidth="1"/>
    <col min="11791" max="11791" width="14.140625" style="3" customWidth="1"/>
    <col min="11792" max="12034" width="9.140625" style="3"/>
    <col min="12035" max="12035" width="41.42578125" style="3" customWidth="1"/>
    <col min="12036" max="12036" width="12.5703125" style="3" bestFit="1" customWidth="1"/>
    <col min="12037" max="12038" width="14.140625" style="3" customWidth="1"/>
    <col min="12039" max="12039" width="3" style="3" customWidth="1"/>
    <col min="12040" max="12045" width="14.140625" style="3" customWidth="1"/>
    <col min="12046" max="12046" width="2.5703125" style="3" customWidth="1"/>
    <col min="12047" max="12047" width="14.140625" style="3" customWidth="1"/>
    <col min="12048" max="12290" width="9.140625" style="3"/>
    <col min="12291" max="12291" width="41.42578125" style="3" customWidth="1"/>
    <col min="12292" max="12292" width="12.5703125" style="3" bestFit="1" customWidth="1"/>
    <col min="12293" max="12294" width="14.140625" style="3" customWidth="1"/>
    <col min="12295" max="12295" width="3" style="3" customWidth="1"/>
    <col min="12296" max="12301" width="14.140625" style="3" customWidth="1"/>
    <col min="12302" max="12302" width="2.5703125" style="3" customWidth="1"/>
    <col min="12303" max="12303" width="14.140625" style="3" customWidth="1"/>
    <col min="12304" max="12546" width="9.140625" style="3"/>
    <col min="12547" max="12547" width="41.42578125" style="3" customWidth="1"/>
    <col min="12548" max="12548" width="12.5703125" style="3" bestFit="1" customWidth="1"/>
    <col min="12549" max="12550" width="14.140625" style="3" customWidth="1"/>
    <col min="12551" max="12551" width="3" style="3" customWidth="1"/>
    <col min="12552" max="12557" width="14.140625" style="3" customWidth="1"/>
    <col min="12558" max="12558" width="2.5703125" style="3" customWidth="1"/>
    <col min="12559" max="12559" width="14.140625" style="3" customWidth="1"/>
    <col min="12560" max="12802" width="9.140625" style="3"/>
    <col min="12803" max="12803" width="41.42578125" style="3" customWidth="1"/>
    <col min="12804" max="12804" width="12.5703125" style="3" bestFit="1" customWidth="1"/>
    <col min="12805" max="12806" width="14.140625" style="3" customWidth="1"/>
    <col min="12807" max="12807" width="3" style="3" customWidth="1"/>
    <col min="12808" max="12813" width="14.140625" style="3" customWidth="1"/>
    <col min="12814" max="12814" width="2.5703125" style="3" customWidth="1"/>
    <col min="12815" max="12815" width="14.140625" style="3" customWidth="1"/>
    <col min="12816" max="13058" width="9.140625" style="3"/>
    <col min="13059" max="13059" width="41.42578125" style="3" customWidth="1"/>
    <col min="13060" max="13060" width="12.5703125" style="3" bestFit="1" customWidth="1"/>
    <col min="13061" max="13062" width="14.140625" style="3" customWidth="1"/>
    <col min="13063" max="13063" width="3" style="3" customWidth="1"/>
    <col min="13064" max="13069" width="14.140625" style="3" customWidth="1"/>
    <col min="13070" max="13070" width="2.5703125" style="3" customWidth="1"/>
    <col min="13071" max="13071" width="14.140625" style="3" customWidth="1"/>
    <col min="13072" max="13314" width="9.140625" style="3"/>
    <col min="13315" max="13315" width="41.42578125" style="3" customWidth="1"/>
    <col min="13316" max="13316" width="12.5703125" style="3" bestFit="1" customWidth="1"/>
    <col min="13317" max="13318" width="14.140625" style="3" customWidth="1"/>
    <col min="13319" max="13319" width="3" style="3" customWidth="1"/>
    <col min="13320" max="13325" width="14.140625" style="3" customWidth="1"/>
    <col min="13326" max="13326" width="2.5703125" style="3" customWidth="1"/>
    <col min="13327" max="13327" width="14.140625" style="3" customWidth="1"/>
    <col min="13328" max="13570" width="9.140625" style="3"/>
    <col min="13571" max="13571" width="41.42578125" style="3" customWidth="1"/>
    <col min="13572" max="13572" width="12.5703125" style="3" bestFit="1" customWidth="1"/>
    <col min="13573" max="13574" width="14.140625" style="3" customWidth="1"/>
    <col min="13575" max="13575" width="3" style="3" customWidth="1"/>
    <col min="13576" max="13581" width="14.140625" style="3" customWidth="1"/>
    <col min="13582" max="13582" width="2.5703125" style="3" customWidth="1"/>
    <col min="13583" max="13583" width="14.140625" style="3" customWidth="1"/>
    <col min="13584" max="13826" width="9.140625" style="3"/>
    <col min="13827" max="13827" width="41.42578125" style="3" customWidth="1"/>
    <col min="13828" max="13828" width="12.5703125" style="3" bestFit="1" customWidth="1"/>
    <col min="13829" max="13830" width="14.140625" style="3" customWidth="1"/>
    <col min="13831" max="13831" width="3" style="3" customWidth="1"/>
    <col min="13832" max="13837" width="14.140625" style="3" customWidth="1"/>
    <col min="13838" max="13838" width="2.5703125" style="3" customWidth="1"/>
    <col min="13839" max="13839" width="14.140625" style="3" customWidth="1"/>
    <col min="13840" max="14082" width="9.140625" style="3"/>
    <col min="14083" max="14083" width="41.42578125" style="3" customWidth="1"/>
    <col min="14084" max="14084" width="12.5703125" style="3" bestFit="1" customWidth="1"/>
    <col min="14085" max="14086" width="14.140625" style="3" customWidth="1"/>
    <col min="14087" max="14087" width="3" style="3" customWidth="1"/>
    <col min="14088" max="14093" width="14.140625" style="3" customWidth="1"/>
    <col min="14094" max="14094" width="2.5703125" style="3" customWidth="1"/>
    <col min="14095" max="14095" width="14.140625" style="3" customWidth="1"/>
    <col min="14096" max="14338" width="9.140625" style="3"/>
    <col min="14339" max="14339" width="41.42578125" style="3" customWidth="1"/>
    <col min="14340" max="14340" width="12.5703125" style="3" bestFit="1" customWidth="1"/>
    <col min="14341" max="14342" width="14.140625" style="3" customWidth="1"/>
    <col min="14343" max="14343" width="3" style="3" customWidth="1"/>
    <col min="14344" max="14349" width="14.140625" style="3" customWidth="1"/>
    <col min="14350" max="14350" width="2.5703125" style="3" customWidth="1"/>
    <col min="14351" max="14351" width="14.140625" style="3" customWidth="1"/>
    <col min="14352" max="14594" width="9.140625" style="3"/>
    <col min="14595" max="14595" width="41.42578125" style="3" customWidth="1"/>
    <col min="14596" max="14596" width="12.5703125" style="3" bestFit="1" customWidth="1"/>
    <col min="14597" max="14598" width="14.140625" style="3" customWidth="1"/>
    <col min="14599" max="14599" width="3" style="3" customWidth="1"/>
    <col min="14600" max="14605" width="14.140625" style="3" customWidth="1"/>
    <col min="14606" max="14606" width="2.5703125" style="3" customWidth="1"/>
    <col min="14607" max="14607" width="14.140625" style="3" customWidth="1"/>
    <col min="14608" max="14850" width="9.140625" style="3"/>
    <col min="14851" max="14851" width="41.42578125" style="3" customWidth="1"/>
    <col min="14852" max="14852" width="12.5703125" style="3" bestFit="1" customWidth="1"/>
    <col min="14853" max="14854" width="14.140625" style="3" customWidth="1"/>
    <col min="14855" max="14855" width="3" style="3" customWidth="1"/>
    <col min="14856" max="14861" width="14.140625" style="3" customWidth="1"/>
    <col min="14862" max="14862" width="2.5703125" style="3" customWidth="1"/>
    <col min="14863" max="14863" width="14.140625" style="3" customWidth="1"/>
    <col min="14864" max="15106" width="9.140625" style="3"/>
    <col min="15107" max="15107" width="41.42578125" style="3" customWidth="1"/>
    <col min="15108" max="15108" width="12.5703125" style="3" bestFit="1" customWidth="1"/>
    <col min="15109" max="15110" width="14.140625" style="3" customWidth="1"/>
    <col min="15111" max="15111" width="3" style="3" customWidth="1"/>
    <col min="15112" max="15117" width="14.140625" style="3" customWidth="1"/>
    <col min="15118" max="15118" width="2.5703125" style="3" customWidth="1"/>
    <col min="15119" max="15119" width="14.140625" style="3" customWidth="1"/>
    <col min="15120" max="15362" width="9.140625" style="3"/>
    <col min="15363" max="15363" width="41.42578125" style="3" customWidth="1"/>
    <col min="15364" max="15364" width="12.5703125" style="3" bestFit="1" customWidth="1"/>
    <col min="15365" max="15366" width="14.140625" style="3" customWidth="1"/>
    <col min="15367" max="15367" width="3" style="3" customWidth="1"/>
    <col min="15368" max="15373" width="14.140625" style="3" customWidth="1"/>
    <col min="15374" max="15374" width="2.5703125" style="3" customWidth="1"/>
    <col min="15375" max="15375" width="14.140625" style="3" customWidth="1"/>
    <col min="15376" max="15618" width="9.140625" style="3"/>
    <col min="15619" max="15619" width="41.42578125" style="3" customWidth="1"/>
    <col min="15620" max="15620" width="12.5703125" style="3" bestFit="1" customWidth="1"/>
    <col min="15621" max="15622" width="14.140625" style="3" customWidth="1"/>
    <col min="15623" max="15623" width="3" style="3" customWidth="1"/>
    <col min="15624" max="15629" width="14.140625" style="3" customWidth="1"/>
    <col min="15630" max="15630" width="2.5703125" style="3" customWidth="1"/>
    <col min="15631" max="15631" width="14.140625" style="3" customWidth="1"/>
    <col min="15632" max="15874" width="9.140625" style="3"/>
    <col min="15875" max="15875" width="41.42578125" style="3" customWidth="1"/>
    <col min="15876" max="15876" width="12.5703125" style="3" bestFit="1" customWidth="1"/>
    <col min="15877" max="15878" width="14.140625" style="3" customWidth="1"/>
    <col min="15879" max="15879" width="3" style="3" customWidth="1"/>
    <col min="15880" max="15885" width="14.140625" style="3" customWidth="1"/>
    <col min="15886" max="15886" width="2.5703125" style="3" customWidth="1"/>
    <col min="15887" max="15887" width="14.140625" style="3" customWidth="1"/>
    <col min="15888" max="16130" width="9.140625" style="3"/>
    <col min="16131" max="16131" width="41.42578125" style="3" customWidth="1"/>
    <col min="16132" max="16132" width="12.5703125" style="3" bestFit="1" customWidth="1"/>
    <col min="16133" max="16134" width="14.140625" style="3" customWidth="1"/>
    <col min="16135" max="16135" width="3" style="3" customWidth="1"/>
    <col min="16136" max="16141" width="14.140625" style="3" customWidth="1"/>
    <col min="16142" max="16142" width="2.5703125" style="3" customWidth="1"/>
    <col min="16143" max="16143" width="14.140625" style="3" customWidth="1"/>
    <col min="16144" max="16384" width="9.140625" style="3"/>
  </cols>
  <sheetData>
    <row r="1" spans="1:19" ht="15.75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24.75" customHeight="1" x14ac:dyDescent="0.25"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9" ht="15.75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9" ht="15.75" x14ac:dyDescent="0.25">
      <c r="A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15.75" x14ac:dyDescent="0.25">
      <c r="A5"/>
      <c r="F5" s="6"/>
      <c r="G5" s="6"/>
      <c r="H5" s="72" t="s">
        <v>29</v>
      </c>
      <c r="I5" s="72"/>
      <c r="J5" s="72"/>
      <c r="K5" s="72"/>
      <c r="L5" s="72"/>
      <c r="M5" s="72"/>
      <c r="N5" s="7"/>
      <c r="O5" s="73" t="s">
        <v>1</v>
      </c>
    </row>
    <row r="6" spans="1:19" s="9" customFormat="1" ht="5.25" customHeight="1" x14ac:dyDescent="0.25">
      <c r="A6"/>
      <c r="B6" s="8"/>
      <c r="G6" s="10"/>
      <c r="N6" s="7"/>
      <c r="O6" s="73"/>
    </row>
    <row r="7" spans="1:19" ht="31.5" x14ac:dyDescent="0.25">
      <c r="A7"/>
      <c r="B7" s="11"/>
      <c r="C7" s="12"/>
      <c r="D7" s="13" t="s">
        <v>2</v>
      </c>
      <c r="E7" s="13" t="s">
        <v>3</v>
      </c>
      <c r="F7" s="14"/>
      <c r="G7" s="15"/>
      <c r="H7" s="16">
        <v>2026</v>
      </c>
      <c r="I7" s="16">
        <v>2027</v>
      </c>
      <c r="J7" s="16">
        <v>2028</v>
      </c>
      <c r="K7" s="16">
        <v>2029</v>
      </c>
      <c r="L7" s="16">
        <v>2030</v>
      </c>
      <c r="M7" s="16" t="s">
        <v>4</v>
      </c>
      <c r="N7" s="15"/>
      <c r="O7" s="73"/>
    </row>
    <row r="8" spans="1:19" s="22" customFormat="1" ht="15.75" x14ac:dyDescent="0.25">
      <c r="A8"/>
      <c r="B8" s="17"/>
      <c r="C8" s="18"/>
      <c r="D8" s="18"/>
      <c r="E8" s="18"/>
      <c r="F8" s="19"/>
      <c r="G8" s="20"/>
      <c r="H8" s="20"/>
      <c r="I8" s="20"/>
      <c r="J8" s="20"/>
      <c r="K8" s="20"/>
      <c r="L8" s="20"/>
      <c r="M8" s="20"/>
      <c r="N8" s="21"/>
      <c r="O8" s="20"/>
    </row>
    <row r="9" spans="1:19" ht="15.75" x14ac:dyDescent="0.25">
      <c r="A9"/>
      <c r="B9" s="23"/>
      <c r="C9" s="24" t="s">
        <v>5</v>
      </c>
      <c r="D9" s="25">
        <v>2.5000000000000001E-2</v>
      </c>
      <c r="E9" s="26">
        <v>2026</v>
      </c>
      <c r="F9" s="27"/>
      <c r="G9" s="28"/>
      <c r="H9" s="28">
        <v>500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/>
      <c r="O9" s="28">
        <f t="shared" ref="O9:O15" si="0">SUM(H9:N9)</f>
        <v>500</v>
      </c>
      <c r="P9" s="9"/>
    </row>
    <row r="10" spans="1:19" ht="15.75" x14ac:dyDescent="0.25">
      <c r="A10"/>
      <c r="B10" s="23"/>
      <c r="C10" s="24" t="s">
        <v>5</v>
      </c>
      <c r="D10" s="30">
        <v>3.875E-2</v>
      </c>
      <c r="E10" s="31">
        <v>2026</v>
      </c>
      <c r="F10" s="27"/>
      <c r="G10" s="28"/>
      <c r="H10" s="28">
        <v>32.722999999999999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/>
      <c r="O10" s="28">
        <f t="shared" si="0"/>
        <v>32.722999999999999</v>
      </c>
      <c r="P10" s="9"/>
    </row>
    <row r="11" spans="1:19" ht="15.75" x14ac:dyDescent="0.25">
      <c r="A11"/>
      <c r="B11" s="23"/>
      <c r="C11" s="24" t="s">
        <v>5</v>
      </c>
      <c r="D11" s="30">
        <v>4.4999999999999998E-2</v>
      </c>
      <c r="E11" s="31">
        <v>2027</v>
      </c>
      <c r="F11" s="27"/>
      <c r="G11" s="28"/>
      <c r="H11" s="28">
        <v>0</v>
      </c>
      <c r="I11" s="28">
        <v>550</v>
      </c>
      <c r="J11" s="28">
        <v>0</v>
      </c>
      <c r="K11" s="28">
        <v>0</v>
      </c>
      <c r="L11" s="28">
        <v>0</v>
      </c>
      <c r="M11" s="28">
        <v>0</v>
      </c>
      <c r="N11" s="29"/>
      <c r="O11" s="28">
        <f t="shared" si="0"/>
        <v>550</v>
      </c>
    </row>
    <row r="12" spans="1:19" ht="15.75" x14ac:dyDescent="0.25">
      <c r="A12"/>
      <c r="B12" s="23"/>
      <c r="C12" s="24" t="s">
        <v>5</v>
      </c>
      <c r="D12" s="30">
        <v>7.2499999999999995E-2</v>
      </c>
      <c r="E12" s="26">
        <v>2029</v>
      </c>
      <c r="F12" s="27"/>
      <c r="G12" s="28"/>
      <c r="H12" s="28">
        <v>0</v>
      </c>
      <c r="I12" s="28">
        <v>0</v>
      </c>
      <c r="J12" s="28">
        <v>0</v>
      </c>
      <c r="K12" s="28">
        <v>750</v>
      </c>
      <c r="L12" s="28">
        <v>0</v>
      </c>
      <c r="M12" s="28">
        <v>0</v>
      </c>
      <c r="N12" s="29"/>
      <c r="O12" s="28">
        <f t="shared" si="0"/>
        <v>750</v>
      </c>
      <c r="P12" s="9"/>
    </row>
    <row r="13" spans="1:19" ht="15.75" x14ac:dyDescent="0.25">
      <c r="A13"/>
      <c r="B13" s="32"/>
      <c r="C13" s="24" t="s">
        <v>5</v>
      </c>
      <c r="D13" s="30">
        <v>8.3750000000000005E-2</v>
      </c>
      <c r="E13" s="26">
        <v>2031</v>
      </c>
      <c r="F13" s="27"/>
      <c r="G13" s="28"/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825</v>
      </c>
      <c r="N13" s="29"/>
      <c r="O13" s="28">
        <f t="shared" si="0"/>
        <v>825</v>
      </c>
      <c r="P13" s="9"/>
    </row>
    <row r="14" spans="1:19" ht="15.75" x14ac:dyDescent="0.25">
      <c r="A14"/>
      <c r="B14" s="32"/>
      <c r="C14" s="24" t="s">
        <v>5</v>
      </c>
      <c r="D14" s="25">
        <v>8.6249999999999993E-2</v>
      </c>
      <c r="E14" s="26">
        <v>2033</v>
      </c>
      <c r="F14" s="27"/>
      <c r="G14" s="28"/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925</v>
      </c>
      <c r="N14" s="29"/>
      <c r="O14" s="28">
        <f t="shared" si="0"/>
        <v>925</v>
      </c>
      <c r="P14" s="9"/>
      <c r="S14"/>
    </row>
    <row r="15" spans="1:19" ht="15.75" x14ac:dyDescent="0.25">
      <c r="A15"/>
      <c r="B15" s="32"/>
      <c r="C15" s="24" t="s">
        <v>5</v>
      </c>
      <c r="D15" s="25">
        <v>7.7499999999999999E-2</v>
      </c>
      <c r="E15" s="26">
        <v>2034</v>
      </c>
      <c r="F15" s="27"/>
      <c r="G15" s="28"/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750</v>
      </c>
      <c r="N15" s="29"/>
      <c r="O15" s="28">
        <f t="shared" si="0"/>
        <v>750</v>
      </c>
      <c r="P15" s="9"/>
      <c r="S15"/>
    </row>
    <row r="16" spans="1:19" s="38" customFormat="1" ht="16.5" thickBot="1" x14ac:dyDescent="0.3">
      <c r="A16"/>
      <c r="B16" s="33"/>
      <c r="C16" s="34" t="s">
        <v>6</v>
      </c>
      <c r="D16" s="35"/>
      <c r="E16" s="36"/>
      <c r="F16" s="27"/>
      <c r="G16" s="28"/>
      <c r="H16" s="37">
        <f>SUM(H9:H15)</f>
        <v>532.72299999999996</v>
      </c>
      <c r="I16" s="37">
        <f t="shared" ref="I16:M16" si="1">SUM(I9:I15)</f>
        <v>550</v>
      </c>
      <c r="J16" s="37">
        <f t="shared" si="1"/>
        <v>0</v>
      </c>
      <c r="K16" s="37">
        <f t="shared" si="1"/>
        <v>750</v>
      </c>
      <c r="L16" s="37">
        <f t="shared" si="1"/>
        <v>0</v>
      </c>
      <c r="M16" s="37">
        <f t="shared" si="1"/>
        <v>2500</v>
      </c>
      <c r="N16" s="29"/>
      <c r="O16" s="37">
        <f>SUM(O9:O15)</f>
        <v>4332.723</v>
      </c>
    </row>
    <row r="17" spans="1:26 16381:16381" s="38" customFormat="1" ht="15.75" x14ac:dyDescent="0.25">
      <c r="A17"/>
      <c r="B17" s="33"/>
      <c r="C17" s="39"/>
      <c r="D17" s="26"/>
      <c r="E17" s="40"/>
      <c r="F17" s="41"/>
      <c r="G17" s="42"/>
      <c r="H17" s="42"/>
      <c r="I17" s="42"/>
      <c r="J17" s="42"/>
      <c r="K17" s="42"/>
      <c r="L17" s="42"/>
      <c r="M17" s="42"/>
      <c r="N17" s="43"/>
      <c r="O17" s="43"/>
    </row>
    <row r="18" spans="1:26 16381:16381" s="22" customFormat="1" ht="15.75" x14ac:dyDescent="0.25">
      <c r="A18"/>
      <c r="B18" s="23"/>
      <c r="C18" s="24" t="s">
        <v>7</v>
      </c>
      <c r="D18" s="26" t="s">
        <v>8</v>
      </c>
      <c r="E18" s="31">
        <v>2028</v>
      </c>
      <c r="F18" s="41"/>
      <c r="G18" s="28"/>
      <c r="H18" s="28">
        <v>31.539606540000001</v>
      </c>
      <c r="I18" s="28">
        <v>27.6538602</v>
      </c>
      <c r="J18" s="28">
        <v>300.41561360000003</v>
      </c>
      <c r="K18" s="28">
        <v>0</v>
      </c>
      <c r="L18" s="28">
        <v>0</v>
      </c>
      <c r="M18" s="28">
        <v>0</v>
      </c>
      <c r="N18" s="29"/>
      <c r="O18" s="29">
        <f>SUM(H18:N18)</f>
        <v>359.60908034000005</v>
      </c>
      <c r="S18" s="44"/>
      <c r="T18" s="44"/>
      <c r="U18" s="44"/>
      <c r="V18" s="44"/>
      <c r="W18" s="44"/>
      <c r="X18" s="44"/>
      <c r="Y18" s="44"/>
      <c r="Z18" s="44"/>
    </row>
    <row r="19" spans="1:26 16381:16381" s="22" customFormat="1" ht="15.75" x14ac:dyDescent="0.25">
      <c r="A19"/>
      <c r="B19" s="45"/>
      <c r="C19" s="24" t="s">
        <v>9</v>
      </c>
      <c r="D19" s="46">
        <v>0</v>
      </c>
      <c r="E19" s="31" t="s">
        <v>10</v>
      </c>
      <c r="F19" s="41"/>
      <c r="G19" s="28"/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89.697480680000012</v>
      </c>
      <c r="N19" s="29"/>
      <c r="O19" s="29">
        <f>SUM(H19:N19)</f>
        <v>89.697480680000012</v>
      </c>
    </row>
    <row r="20" spans="1:26 16381:16381" s="22" customFormat="1" ht="15.75" x14ac:dyDescent="0.25">
      <c r="A20"/>
      <c r="B20" s="23"/>
      <c r="C20" s="24" t="s">
        <v>11</v>
      </c>
      <c r="D20" s="46" t="s">
        <v>8</v>
      </c>
      <c r="E20" s="31">
        <v>2030</v>
      </c>
      <c r="F20" s="41"/>
      <c r="G20" s="28"/>
      <c r="H20" s="28">
        <v>6.4189772000000005</v>
      </c>
      <c r="I20" s="28">
        <v>6.4022721799999998</v>
      </c>
      <c r="J20" s="28">
        <v>10.605391580000001</v>
      </c>
      <c r="K20" s="28">
        <v>28.84089809</v>
      </c>
      <c r="L20" s="28">
        <v>436.72539025999998</v>
      </c>
      <c r="M20" s="28">
        <v>0</v>
      </c>
      <c r="N20" s="29"/>
      <c r="O20" s="47">
        <f>SUM(H20:N20)</f>
        <v>488.99292930999997</v>
      </c>
      <c r="T20" s="44"/>
      <c r="V20" s="48"/>
      <c r="X20" s="48"/>
    </row>
    <row r="21" spans="1:26 16381:16381" s="22" customFormat="1" ht="16.5" thickBot="1" x14ac:dyDescent="0.3">
      <c r="A21"/>
      <c r="B21" s="45"/>
      <c r="C21" s="34" t="s">
        <v>12</v>
      </c>
      <c r="D21" s="35"/>
      <c r="E21" s="36"/>
      <c r="F21" s="27"/>
      <c r="G21" s="28"/>
      <c r="H21" s="37">
        <f t="shared" ref="H21:M21" si="2">SUM(H18:H20)</f>
        <v>37.958583740000002</v>
      </c>
      <c r="I21" s="37">
        <f t="shared" si="2"/>
        <v>34.056132380000001</v>
      </c>
      <c r="J21" s="37">
        <f t="shared" si="2"/>
        <v>311.02100518000003</v>
      </c>
      <c r="K21" s="37">
        <f t="shared" si="2"/>
        <v>28.84089809</v>
      </c>
      <c r="L21" s="37">
        <f t="shared" si="2"/>
        <v>436.72539025999998</v>
      </c>
      <c r="M21" s="37">
        <f t="shared" si="2"/>
        <v>89.697480680000012</v>
      </c>
      <c r="N21" s="29"/>
      <c r="O21" s="37">
        <f>SUM(O18:O20)</f>
        <v>938.29949033000003</v>
      </c>
    </row>
    <row r="22" spans="1:26 16381:16381" s="38" customFormat="1" ht="15.75" x14ac:dyDescent="0.25">
      <c r="A22"/>
      <c r="B22" s="33"/>
      <c r="C22" s="39"/>
      <c r="D22" s="26"/>
      <c r="E22" s="40"/>
      <c r="F22" s="27"/>
      <c r="G22" s="29"/>
      <c r="H22" s="43"/>
      <c r="I22" s="43"/>
      <c r="J22" s="43"/>
      <c r="K22" s="43"/>
      <c r="L22" s="43"/>
      <c r="M22" s="43"/>
      <c r="N22" s="29"/>
      <c r="O22" s="43"/>
    </row>
    <row r="23" spans="1:26 16381:16381" s="9" customFormat="1" ht="15.75" x14ac:dyDescent="0.25">
      <c r="A23"/>
      <c r="B23" s="49"/>
      <c r="C23" s="50" t="s">
        <v>13</v>
      </c>
      <c r="D23" s="51">
        <v>0.05</v>
      </c>
      <c r="E23" s="26" t="s">
        <v>14</v>
      </c>
      <c r="F23" s="27"/>
      <c r="G23" s="29"/>
      <c r="H23" s="29">
        <v>0.12735375999999998</v>
      </c>
      <c r="I23" s="29">
        <v>0.11284191</v>
      </c>
      <c r="J23" s="29">
        <v>0.11861511000000001</v>
      </c>
      <c r="K23" s="29">
        <v>0.12468370000000001</v>
      </c>
      <c r="L23" s="29">
        <v>0.13106275000000001</v>
      </c>
      <c r="M23" s="29">
        <v>2.2487460000000001E-2</v>
      </c>
      <c r="N23" s="29"/>
      <c r="O23" s="29">
        <f>SUM(H23:N23)</f>
        <v>0.63704468999999997</v>
      </c>
      <c r="XFA23" s="52"/>
    </row>
    <row r="24" spans="1:26 16381:16381" s="38" customFormat="1" ht="15.75" x14ac:dyDescent="0.25">
      <c r="A24"/>
      <c r="B24" s="23"/>
      <c r="C24" s="50" t="s">
        <v>15</v>
      </c>
      <c r="D24" s="26" t="s">
        <v>8</v>
      </c>
      <c r="E24" s="26">
        <v>2028</v>
      </c>
      <c r="F24" s="41"/>
      <c r="G24" s="29"/>
      <c r="H24" s="28">
        <v>13.79176168</v>
      </c>
      <c r="I24" s="28">
        <v>14.421907900000001</v>
      </c>
      <c r="J24" s="28">
        <v>74.194371560000008</v>
      </c>
      <c r="K24" s="28">
        <v>0</v>
      </c>
      <c r="L24" s="28">
        <v>0</v>
      </c>
      <c r="M24" s="28">
        <v>0</v>
      </c>
      <c r="N24" s="29"/>
      <c r="O24" s="29">
        <f>SUM(H24:N24)</f>
        <v>102.40804114000001</v>
      </c>
    </row>
    <row r="25" spans="1:26 16381:16381" s="38" customFormat="1" ht="15.75" x14ac:dyDescent="0.25">
      <c r="A25"/>
      <c r="B25" s="32"/>
      <c r="C25" s="50" t="s">
        <v>16</v>
      </c>
      <c r="D25" s="26" t="s">
        <v>8</v>
      </c>
      <c r="E25" s="26">
        <v>2028</v>
      </c>
      <c r="F25" s="41"/>
      <c r="G25" s="29"/>
      <c r="H25" s="28">
        <v>18.617326590000001</v>
      </c>
      <c r="I25" s="28">
        <v>19.216028480000002</v>
      </c>
      <c r="J25" s="28">
        <v>248.77274598</v>
      </c>
      <c r="K25" s="28">
        <v>0</v>
      </c>
      <c r="L25" s="28">
        <v>0</v>
      </c>
      <c r="M25" s="28">
        <v>0</v>
      </c>
      <c r="N25" s="29"/>
      <c r="O25" s="29">
        <f>SUM(H25:N25)</f>
        <v>286.60610105000001</v>
      </c>
    </row>
    <row r="26" spans="1:26 16381:16381" s="22" customFormat="1" ht="15.75" x14ac:dyDescent="0.25">
      <c r="A26"/>
      <c r="B26" s="23"/>
      <c r="C26" s="24" t="s">
        <v>17</v>
      </c>
      <c r="D26" s="46" t="s">
        <v>8</v>
      </c>
      <c r="E26" s="31">
        <v>2030</v>
      </c>
      <c r="F26" s="41"/>
      <c r="G26" s="28"/>
      <c r="H26" s="28">
        <v>6.4650290400000001</v>
      </c>
      <c r="I26" s="28">
        <v>6.4170376200000003</v>
      </c>
      <c r="J26" s="28">
        <v>6.508395890000001</v>
      </c>
      <c r="K26" s="28">
        <v>43.369910750000003</v>
      </c>
      <c r="L26" s="28">
        <v>380.55298719999996</v>
      </c>
      <c r="M26" s="28">
        <v>0</v>
      </c>
      <c r="N26" s="29"/>
      <c r="O26" s="47">
        <f>SUM(H26:N26)</f>
        <v>443.31336049999999</v>
      </c>
      <c r="S26" s="44"/>
      <c r="U26" s="44"/>
      <c r="W26" s="44"/>
      <c r="Y26" s="44"/>
    </row>
    <row r="27" spans="1:26 16381:16381" s="38" customFormat="1" ht="16.5" thickBot="1" x14ac:dyDescent="0.3">
      <c r="A27"/>
      <c r="B27" s="33"/>
      <c r="C27" s="34" t="s">
        <v>18</v>
      </c>
      <c r="D27" s="35"/>
      <c r="E27" s="36"/>
      <c r="F27" s="27"/>
      <c r="G27" s="28"/>
      <c r="H27" s="37">
        <f t="shared" ref="H27:I27" si="3">SUM(H23:H26)</f>
        <v>39.001471070000001</v>
      </c>
      <c r="I27" s="37">
        <f t="shared" si="3"/>
        <v>40.167815910000002</v>
      </c>
      <c r="J27" s="37">
        <f>SUM(J23:J26)</f>
        <v>329.59412853999999</v>
      </c>
      <c r="K27" s="37">
        <f>SUM(K23:K26)</f>
        <v>43.494594450000001</v>
      </c>
      <c r="L27" s="37">
        <f t="shared" ref="L27:M27" si="4">SUM(L23:L26)</f>
        <v>380.68404994999997</v>
      </c>
      <c r="M27" s="37">
        <f t="shared" si="4"/>
        <v>2.2487460000000001E-2</v>
      </c>
      <c r="N27" s="29"/>
      <c r="O27" s="37">
        <f>+SUM(O23:O26)</f>
        <v>832.96454738</v>
      </c>
    </row>
    <row r="28" spans="1:26 16381:16381" s="38" customFormat="1" ht="15.75" x14ac:dyDescent="0.25">
      <c r="A28"/>
      <c r="B28" s="33"/>
      <c r="C28" s="39"/>
      <c r="D28" s="26"/>
      <c r="E28" s="40"/>
      <c r="F28" s="40"/>
      <c r="G28" s="43"/>
      <c r="H28" s="43"/>
      <c r="I28" s="43"/>
      <c r="J28" s="43"/>
      <c r="K28" s="43"/>
      <c r="L28" s="43"/>
      <c r="M28" s="43"/>
      <c r="N28" s="43"/>
      <c r="O28" s="43"/>
    </row>
    <row r="29" spans="1:26 16381:16381" s="9" customFormat="1" ht="15.75" x14ac:dyDescent="0.25">
      <c r="A29"/>
      <c r="B29" s="23"/>
      <c r="C29" s="53" t="s">
        <v>19</v>
      </c>
      <c r="D29" s="26" t="s">
        <v>8</v>
      </c>
      <c r="E29" s="26">
        <v>2026</v>
      </c>
      <c r="F29" s="27"/>
      <c r="G29" s="29"/>
      <c r="H29" s="28">
        <v>149.50462036000002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9"/>
      <c r="O29" s="29">
        <f>SUM(H29:N29)</f>
        <v>149.50462036000002</v>
      </c>
    </row>
    <row r="30" spans="1:26 16381:16381" s="9" customFormat="1" ht="15.75" x14ac:dyDescent="0.25">
      <c r="A30"/>
      <c r="B30" s="23"/>
      <c r="C30" s="50" t="s">
        <v>20</v>
      </c>
      <c r="D30" s="26" t="s">
        <v>8</v>
      </c>
      <c r="E30" s="26">
        <v>2032</v>
      </c>
      <c r="F30" s="27"/>
      <c r="G30" s="29"/>
      <c r="H30" s="28">
        <v>2.8207432999999997</v>
      </c>
      <c r="I30" s="28">
        <v>2.9720229000000002</v>
      </c>
      <c r="J30" s="28">
        <v>3.1749864000000003</v>
      </c>
      <c r="K30" s="28">
        <v>3.3522167999999999</v>
      </c>
      <c r="L30" s="28">
        <v>3.5721145999999999</v>
      </c>
      <c r="M30" s="28">
        <v>5.6421421</v>
      </c>
      <c r="N30" s="29"/>
      <c r="O30" s="29">
        <f>SUM(H30:N30)</f>
        <v>21.534226100000001</v>
      </c>
    </row>
    <row r="31" spans="1:26 16381:16381" s="9" customFormat="1" ht="15.75" x14ac:dyDescent="0.25">
      <c r="A31"/>
      <c r="B31" s="23"/>
      <c r="C31" s="50" t="s">
        <v>21</v>
      </c>
      <c r="D31" s="51">
        <v>4.5199999999999997E-2</v>
      </c>
      <c r="E31" s="26">
        <v>2033</v>
      </c>
      <c r="F31" s="27"/>
      <c r="G31" s="29"/>
      <c r="H31" s="28">
        <v>1.7952201299999999</v>
      </c>
      <c r="I31" s="28">
        <v>1.8794994299999999</v>
      </c>
      <c r="J31" s="28">
        <v>1.9503948400000002</v>
      </c>
      <c r="K31" s="28">
        <v>1.9875128999999998</v>
      </c>
      <c r="L31" s="28">
        <v>1.9625901400000001</v>
      </c>
      <c r="M31" s="28">
        <v>4.7037186799999997</v>
      </c>
      <c r="N31" s="29"/>
      <c r="O31" s="29">
        <f>SUM(H31:N31)</f>
        <v>14.278936119999999</v>
      </c>
    </row>
    <row r="32" spans="1:26 16381:16381" s="38" customFormat="1" ht="16.5" thickBot="1" x14ac:dyDescent="0.3">
      <c r="A32"/>
      <c r="B32" s="33"/>
      <c r="C32" s="34" t="s">
        <v>22</v>
      </c>
      <c r="D32" s="35"/>
      <c r="E32" s="36"/>
      <c r="F32" s="27"/>
      <c r="G32" s="28"/>
      <c r="H32" s="37">
        <f t="shared" ref="H32:M32" si="5">SUM(H29:H31)</f>
        <v>154.12058379000001</v>
      </c>
      <c r="I32" s="37">
        <f t="shared" si="5"/>
        <v>4.8515223299999999</v>
      </c>
      <c r="J32" s="37">
        <f t="shared" si="5"/>
        <v>5.1253812400000003</v>
      </c>
      <c r="K32" s="37">
        <f t="shared" si="5"/>
        <v>5.3397296999999995</v>
      </c>
      <c r="L32" s="37">
        <f t="shared" si="5"/>
        <v>5.5347047400000005</v>
      </c>
      <c r="M32" s="37">
        <f>SUM(M29:M31)</f>
        <v>10.345860779999999</v>
      </c>
      <c r="N32" s="29"/>
      <c r="O32" s="37">
        <f>SUM(O29:O31)</f>
        <v>185.31778258000003</v>
      </c>
    </row>
    <row r="33" spans="1:19" s="22" customFormat="1" ht="14.25" customHeight="1" x14ac:dyDescent="0.25">
      <c r="A33"/>
      <c r="B33" s="17"/>
      <c r="C33" s="54"/>
      <c r="D33" s="31"/>
      <c r="E33" s="55"/>
      <c r="F33" s="41"/>
      <c r="G33" s="42"/>
      <c r="H33" s="42"/>
      <c r="I33" s="42"/>
      <c r="J33" s="42"/>
      <c r="K33" s="42"/>
      <c r="L33" s="42"/>
      <c r="M33" s="42"/>
      <c r="N33" s="43"/>
      <c r="O33" s="43"/>
      <c r="S33" s="56"/>
    </row>
    <row r="34" spans="1:19" s="22" customFormat="1" ht="15.75" x14ac:dyDescent="0.25">
      <c r="A34"/>
      <c r="B34" s="17"/>
      <c r="C34" s="57"/>
      <c r="D34" s="57"/>
      <c r="E34" s="57"/>
      <c r="F34" s="58"/>
      <c r="G34" s="42"/>
      <c r="H34" s="42"/>
      <c r="I34" s="42"/>
      <c r="J34" s="42"/>
      <c r="K34" s="42"/>
      <c r="L34" s="42"/>
      <c r="M34" s="42"/>
      <c r="N34" s="43"/>
      <c r="O34" s="42"/>
      <c r="S34" s="56"/>
    </row>
    <row r="35" spans="1:19" s="22" customFormat="1" ht="15.75" customHeight="1" x14ac:dyDescent="0.25">
      <c r="A35"/>
      <c r="B35" s="17"/>
      <c r="C35" s="59" t="s">
        <v>23</v>
      </c>
      <c r="D35" s="59"/>
      <c r="E35" s="59"/>
      <c r="F35" s="60"/>
      <c r="G35" s="42"/>
      <c r="H35" s="42"/>
      <c r="I35" s="42"/>
      <c r="J35" s="42"/>
      <c r="K35" s="42"/>
      <c r="L35" s="42"/>
      <c r="M35" s="42"/>
      <c r="N35" s="43"/>
      <c r="O35" s="42">
        <f>-82552323/1000000</f>
        <v>-82.552323000000001</v>
      </c>
    </row>
    <row r="36" spans="1:19" ht="15" customHeight="1" x14ac:dyDescent="0.25">
      <c r="A36"/>
      <c r="C36" s="59" t="s">
        <v>24</v>
      </c>
      <c r="D36" s="59"/>
      <c r="E36" s="59"/>
      <c r="F36" s="60"/>
      <c r="G36" s="28"/>
      <c r="H36" s="28"/>
      <c r="I36" s="28"/>
      <c r="J36" s="28"/>
      <c r="K36" s="28"/>
      <c r="L36" s="28"/>
      <c r="M36" s="28"/>
      <c r="N36" s="29"/>
      <c r="O36" s="42">
        <f>-4822411/1000000</f>
        <v>-4.8224109999999998</v>
      </c>
    </row>
    <row r="37" spans="1:19" s="22" customFormat="1" ht="15.75" customHeight="1" x14ac:dyDescent="0.25">
      <c r="A37"/>
      <c r="B37" s="17"/>
      <c r="C37" s="57"/>
      <c r="D37" s="57"/>
      <c r="E37" s="57"/>
      <c r="F37" s="58"/>
      <c r="G37" s="42"/>
      <c r="H37" s="42"/>
      <c r="I37" s="42"/>
      <c r="J37" s="42"/>
      <c r="K37" s="42"/>
      <c r="L37" s="42"/>
      <c r="M37" s="42"/>
      <c r="N37" s="43"/>
      <c r="O37" s="42"/>
    </row>
    <row r="38" spans="1:19" ht="16.5" thickBot="1" x14ac:dyDescent="0.3">
      <c r="A38"/>
      <c r="C38" s="61" t="s">
        <v>25</v>
      </c>
      <c r="D38" s="61"/>
      <c r="E38" s="61"/>
      <c r="F38" s="60"/>
      <c r="G38" s="42"/>
      <c r="H38" s="62">
        <f>H16+H21+H27+H32</f>
        <v>763.80363859999989</v>
      </c>
      <c r="I38" s="62">
        <f t="shared" ref="I38:M38" si="6">I16+I21+I27+I32</f>
        <v>629.07547061999992</v>
      </c>
      <c r="J38" s="62">
        <f t="shared" si="6"/>
        <v>645.74051496000004</v>
      </c>
      <c r="K38" s="62">
        <f t="shared" si="6"/>
        <v>827.67522224000004</v>
      </c>
      <c r="L38" s="62">
        <f t="shared" si="6"/>
        <v>822.94414495000001</v>
      </c>
      <c r="M38" s="62">
        <f t="shared" si="6"/>
        <v>2600.0658289199996</v>
      </c>
      <c r="N38" s="43"/>
      <c r="O38" s="62">
        <f>O16+O21+O27+O32+O35+O36</f>
        <v>6201.9300862900009</v>
      </c>
    </row>
    <row r="39" spans="1:19" s="9" customFormat="1" ht="16.5" thickTop="1" x14ac:dyDescent="0.25">
      <c r="A39" s="69"/>
      <c r="B39" s="8"/>
      <c r="C39" s="70"/>
      <c r="D39" s="70"/>
      <c r="E39" s="70"/>
      <c r="F39" s="60"/>
      <c r="G39" s="43"/>
      <c r="H39" s="43"/>
      <c r="I39" s="43"/>
      <c r="J39" s="43"/>
      <c r="K39" s="43"/>
      <c r="L39" s="43"/>
      <c r="M39" s="43"/>
      <c r="N39" s="43"/>
      <c r="O39" s="43"/>
    </row>
    <row r="40" spans="1:19" s="9" customFormat="1" ht="15.75" x14ac:dyDescent="0.25">
      <c r="A40" s="69"/>
      <c r="B40" s="8"/>
      <c r="C40" s="70"/>
      <c r="D40" s="70"/>
      <c r="E40" s="70"/>
      <c r="F40" s="60"/>
      <c r="G40" s="43"/>
      <c r="H40" s="43"/>
      <c r="I40" s="43"/>
      <c r="J40" s="43"/>
      <c r="K40" s="43"/>
      <c r="L40" s="43"/>
      <c r="M40" s="43"/>
      <c r="N40" s="43"/>
      <c r="O40" s="43"/>
    </row>
    <row r="41" spans="1:19" ht="15.75" x14ac:dyDescent="0.25">
      <c r="A41"/>
      <c r="C41" s="63" t="s">
        <v>26</v>
      </c>
      <c r="D41" s="64"/>
      <c r="E41" s="64"/>
      <c r="F41" s="65"/>
      <c r="G41" s="64"/>
      <c r="H41" s="64"/>
      <c r="I41" s="64"/>
      <c r="J41" s="64"/>
      <c r="K41" s="64"/>
      <c r="L41" s="64"/>
      <c r="M41" s="64"/>
      <c r="N41" s="64"/>
      <c r="O41" s="66"/>
    </row>
    <row r="42" spans="1:19" ht="15.75" x14ac:dyDescent="0.25">
      <c r="A42"/>
      <c r="C42" s="74" t="s">
        <v>28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S42" s="67"/>
    </row>
    <row r="43" spans="1:19" ht="15.75" x14ac:dyDescent="0.25">
      <c r="A43"/>
      <c r="C43" s="76" t="s">
        <v>27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9" ht="15.75" x14ac:dyDescent="0.25">
      <c r="A44"/>
    </row>
  </sheetData>
  <mergeCells count="5">
    <mergeCell ref="C2:O2"/>
    <mergeCell ref="H5:M5"/>
    <mergeCell ref="O5:O7"/>
    <mergeCell ref="C42:O42"/>
    <mergeCell ref="C43:O43"/>
  </mergeCells>
  <pageMargins left="0.7" right="0.7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XPLR Debt Listing Q4 2025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Abdulsalam, Ridwan</dc:creator>
  <cp:lastModifiedBy>Abdulsalam, Ridwan</cp:lastModifiedBy>
  <cp:lastPrinted>2026-02-05T14:47:41Z</cp:lastPrinted>
  <dcterms:created xsi:type="dcterms:W3CDTF">2026-02-04T16:50:16Z</dcterms:created>
  <dcterms:modified xsi:type="dcterms:W3CDTF">2026-02-05T14:49:33Z</dcterms:modified>
</cp:coreProperties>
</file>