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5" yWindow="570" windowWidth="18885" windowHeight="8175"/>
  </bookViews>
  <sheets>
    <sheet name="QTD Income Statement" sheetId="4" r:id="rId1"/>
    <sheet name="YTD Income Statement" sheetId="1" r:id="rId2"/>
    <sheet name="Balance Sheet" sheetId="2" r:id="rId3"/>
    <sheet name="Cash Flows" sheetId="3" r:id="rId4"/>
  </sheets>
  <definedNames>
    <definedName name="_xlnm.Print_Area" localSheetId="2">'Balance Sheet'!$A$1:$D$51</definedName>
    <definedName name="_xlnm.Print_Area" localSheetId="3">'Cash Flows'!$A$1:$E$52</definedName>
    <definedName name="_xlnm.Print_Area" localSheetId="0">'QTD Income Statement'!$A$1:$D$57</definedName>
    <definedName name="_xlnm.Print_Area" localSheetId="1">'YTD Income Statement'!$A$1:$E$58</definedName>
  </definedNames>
  <calcPr calcId="145621"/>
</workbook>
</file>

<file path=xl/calcChain.xml><?xml version="1.0" encoding="utf-8"?>
<calcChain xmlns="http://schemas.openxmlformats.org/spreadsheetml/2006/main">
  <c r="D48" i="4" l="1"/>
  <c r="D52" i="4" s="1"/>
  <c r="D55" i="4" s="1"/>
  <c r="D36" i="4"/>
  <c r="D21" i="4"/>
  <c r="B21" i="4"/>
  <c r="D9" i="4"/>
  <c r="D12" i="4" s="1"/>
  <c r="B9" i="4"/>
  <c r="B12" i="4" s="1"/>
  <c r="D7" i="4"/>
  <c r="B7" i="4"/>
  <c r="D13" i="4" l="1"/>
  <c r="D22" i="4" s="1"/>
  <c r="D24" i="4" s="1"/>
  <c r="D26" i="4" s="1"/>
  <c r="B13" i="4"/>
  <c r="B22" i="4" s="1"/>
  <c r="B24" i="4" s="1"/>
  <c r="B26" i="4" s="1"/>
  <c r="B48" i="2" l="1"/>
  <c r="D48" i="2"/>
  <c r="B46" i="3"/>
  <c r="D35" i="3"/>
  <c r="D46" i="3" s="1"/>
  <c r="D30" i="3"/>
  <c r="B30" i="3"/>
  <c r="D13" i="3"/>
  <c r="D22" i="3" s="1"/>
  <c r="B13" i="3"/>
  <c r="B22" i="3" s="1"/>
  <c r="D41" i="2"/>
  <c r="B41" i="2"/>
  <c r="D32" i="2"/>
  <c r="B32" i="2"/>
  <c r="D20" i="2"/>
  <c r="B20" i="2"/>
  <c r="D11" i="2"/>
  <c r="B11" i="2"/>
  <c r="D48" i="1"/>
  <c r="D53" i="1" s="1"/>
  <c r="D56" i="1" s="1"/>
  <c r="D21" i="1"/>
  <c r="B21" i="1"/>
  <c r="D12" i="1"/>
  <c r="B12" i="1"/>
  <c r="D7" i="1"/>
  <c r="B7" i="1"/>
  <c r="D48" i="3" l="1"/>
  <c r="D50" i="3" s="1"/>
  <c r="B21" i="2"/>
  <c r="D21" i="2"/>
  <c r="D42" i="2"/>
  <c r="D49" i="2" s="1"/>
  <c r="B42" i="2"/>
  <c r="B49" i="2" s="1"/>
  <c r="D13" i="1"/>
  <c r="D22" i="1" s="1"/>
  <c r="D24" i="1" s="1"/>
  <c r="D26" i="1" s="1"/>
  <c r="B13" i="1"/>
  <c r="B22" i="1" s="1"/>
  <c r="B24" i="1" s="1"/>
  <c r="B26" i="1" s="1"/>
  <c r="B48" i="3"/>
  <c r="B50" i="3" s="1"/>
</calcChain>
</file>

<file path=xl/sharedStrings.xml><?xml version="1.0" encoding="utf-8"?>
<sst xmlns="http://schemas.openxmlformats.org/spreadsheetml/2006/main" count="208" uniqueCount="137">
  <si>
    <t>Years Ended December 31,</t>
  </si>
  <si>
    <t>OPERATING REVENUES</t>
  </si>
  <si>
    <t>Renewable energy sales</t>
  </si>
  <si>
    <t>Texas pipelines service revenue</t>
  </si>
  <si>
    <t>OPERATING EXPENSES</t>
  </si>
  <si>
    <t>Depreciation and amortization</t>
  </si>
  <si>
    <t>Taxes other than income taxes and other</t>
  </si>
  <si>
    <t>Total operating expenses</t>
  </si>
  <si>
    <t>OPERATING INCOME</t>
  </si>
  <si>
    <t>OTHER INCOME (DEDUCTIONS)</t>
  </si>
  <si>
    <t>Interest expense</t>
  </si>
  <si>
    <t>Benefits associated with differential membership interests - net</t>
  </si>
  <si>
    <t>Equity in earnings of equity method investee</t>
  </si>
  <si>
    <t>Equity in losses of non-economic ownership interests</t>
  </si>
  <si>
    <t>Revaluation of contingent consideration</t>
  </si>
  <si>
    <t>Other - net</t>
  </si>
  <si>
    <t>Total other income (deductions) - net</t>
  </si>
  <si>
    <t>INCOME BEFORE INCOME TAXES</t>
  </si>
  <si>
    <t>INCOME TAX EXPENSE (BENEFIT)</t>
  </si>
  <si>
    <t>NET INCOME</t>
  </si>
  <si>
    <t>NET INCOME ATTRIBUTABLE TO NEXTERA ENERGY PARTNERS, LP</t>
  </si>
  <si>
    <t>Weighted average number of common units outstanding - basic and assuming dilution</t>
  </si>
  <si>
    <t>Earnings per common unit attributable to NextEra Energy Partners, LP - basic and assuming dilution</t>
  </si>
  <si>
    <t>2016</t>
  </si>
  <si>
    <t>Net income</t>
  </si>
  <si>
    <t>Add back:</t>
  </si>
  <si>
    <t>Income taxes</t>
  </si>
  <si>
    <t>Tax credits</t>
  </si>
  <si>
    <t>Benefits associated with differential membership interests</t>
  </si>
  <si>
    <t>Post-acquisition depreciation and interest expense included within equity in earnings of equity method investee</t>
  </si>
  <si>
    <t>Texas Pipeline purchase related expenses</t>
  </si>
  <si>
    <t>Other</t>
  </si>
  <si>
    <t>Adjusted EBITDA</t>
  </si>
  <si>
    <t>Pre-funding of major maintenance</t>
  </si>
  <si>
    <t>Maintenance capital expenditures</t>
  </si>
  <si>
    <t>Cash available for distribution before debt service payments</t>
  </si>
  <si>
    <t>Cash interest paid</t>
  </si>
  <si>
    <t>Debt repayment</t>
  </si>
  <si>
    <t>Cash available for distribution</t>
  </si>
  <si>
    <t>December 31,</t>
  </si>
  <si>
    <t>ASSETS</t>
  </si>
  <si>
    <t>Current assets:</t>
  </si>
  <si>
    <t>Cash and cash equivalents</t>
  </si>
  <si>
    <t>Accounts receivable</t>
  </si>
  <si>
    <t>Due from related parties</t>
  </si>
  <si>
    <t>Restricted cash</t>
  </si>
  <si>
    <t>Other current assets</t>
  </si>
  <si>
    <t>Total current assets</t>
  </si>
  <si>
    <t>Non-current assets:</t>
  </si>
  <si>
    <t>Property, plant and equipment - net</t>
  </si>
  <si>
    <t>Deferred income taxes</t>
  </si>
  <si>
    <t>Investment in equity method investee</t>
  </si>
  <si>
    <t>Investments in non-economic ownership interests</t>
  </si>
  <si>
    <t>Intangible assets - customer relationships</t>
  </si>
  <si>
    <t>Goodwill</t>
  </si>
  <si>
    <t>Other non-current assets</t>
  </si>
  <si>
    <t>Total non-current assets</t>
  </si>
  <si>
    <t>TOTAL ASSETS</t>
  </si>
  <si>
    <t>LIABILITIES AND EQUITY</t>
  </si>
  <si>
    <t>Current liabilities:</t>
  </si>
  <si>
    <t>Accounts payable and accrued expenses</t>
  </si>
  <si>
    <t>Short-term debt</t>
  </si>
  <si>
    <t>Due to related parties</t>
  </si>
  <si>
    <t>Current maturities of long-term debt</t>
  </si>
  <si>
    <t>Acquisition holdbacks</t>
  </si>
  <si>
    <t>Accrued interest</t>
  </si>
  <si>
    <t>Derivatives</t>
  </si>
  <si>
    <t>Other current liabilities</t>
  </si>
  <si>
    <t>Total current liabilities</t>
  </si>
  <si>
    <t>Non-current liabilities:</t>
  </si>
  <si>
    <t>Long-term debt</t>
  </si>
  <si>
    <t>Deferral related to differential membership interests</t>
  </si>
  <si>
    <t>Asset retirement obligation</t>
  </si>
  <si>
    <t>Non-current due to related party</t>
  </si>
  <si>
    <t>Other non-current liabilities</t>
  </si>
  <si>
    <t>Total non-current liabilities</t>
  </si>
  <si>
    <t>TOTAL LIABILITIES</t>
  </si>
  <si>
    <t>COMMITMENTS AND CONTINGENCIES</t>
  </si>
  <si>
    <t>EQUITY</t>
  </si>
  <si>
    <t>Limited partners (common units issued and outstanding 54.2 and 30.6, respectively)</t>
  </si>
  <si>
    <t>Accumulated other comprehensive loss</t>
  </si>
  <si>
    <t>Noncontrolling interest</t>
  </si>
  <si>
    <t>TOTAL EQUITY</t>
  </si>
  <si>
    <t>TOTAL LIABILITIES AND EQUITY</t>
  </si>
  <si>
    <t>CASH FLOWS FROM OPERATING ACTIVITIES</t>
  </si>
  <si>
    <t>Adjustments to reconcile net income to net cash provided by operating activities:</t>
  </si>
  <si>
    <t>Change in value of derivative contracts</t>
  </si>
  <si>
    <t>Equity in earnings of non-economic ownership interests</t>
  </si>
  <si>
    <t>Change in the fair value of contingent consideration for pipeline acquisition</t>
  </si>
  <si>
    <t>Changes in operating assets and liabilities:</t>
  </si>
  <si>
    <t>Net cash provided by operating activities</t>
  </si>
  <si>
    <t>CASH FLOWS FROM INVESTING ACTIVITIES</t>
  </si>
  <si>
    <t>Capital expenditures</t>
  </si>
  <si>
    <t>Proceeds from CITCs</t>
  </si>
  <si>
    <t>Changes in restricted cash</t>
  </si>
  <si>
    <t>Payments from (to) related parties under CSCS agreement - net</t>
  </si>
  <si>
    <t>Acquisition of membership interests in subsidiaries and equity method investee</t>
  </si>
  <si>
    <t>Insurance proceeds</t>
  </si>
  <si>
    <t>Net cash used in investing activities</t>
  </si>
  <si>
    <t>CASH FLOWS FROM FINANCING ACTIVITIES</t>
  </si>
  <si>
    <t>Partners/Members' contributions</t>
  </si>
  <si>
    <t>Partners/Members' distributions</t>
  </si>
  <si>
    <t>Proceeds on sale of differential membership interest</t>
  </si>
  <si>
    <t>Proceeds from differential membership investors</t>
  </si>
  <si>
    <t>Payments to differential membership investors</t>
  </si>
  <si>
    <t>Proceeds from short-term debt</t>
  </si>
  <si>
    <t>Repayments of short-term debt</t>
  </si>
  <si>
    <t>Change in amounts due to related party</t>
  </si>
  <si>
    <t>Proceeds from issuance of NEP OpCo common units to noncontrolling interest</t>
  </si>
  <si>
    <t>Issuances of long-term debt</t>
  </si>
  <si>
    <t>Deferred financing costs</t>
  </si>
  <si>
    <t>Retirements of long-term debt</t>
  </si>
  <si>
    <t>Proceeds from issuance of common units - net</t>
  </si>
  <si>
    <t>Payment of contingent consideration for project acquisition</t>
  </si>
  <si>
    <t>Net cash provided by financing activities</t>
  </si>
  <si>
    <t>Effect of exchange rate changes on cash</t>
  </si>
  <si>
    <t>NET INCREASE (DECREASE) IN CASH AND CASH EQUIVALENTS</t>
  </si>
  <si>
    <t>CASH AND CASH EQUIVALENTS - BEGINNING OF YEAR</t>
  </si>
  <si>
    <t>CASH AND CASH EQUIVALENTS - END OF YEAR</t>
  </si>
  <si>
    <r>
      <t xml:space="preserve">NEXTERA ENERGY PARTNERS, LP
CONSOLIDATED STATEMENTS OF INCOME
</t>
    </r>
    <r>
      <rPr>
        <b/>
        <sz val="8"/>
        <color rgb="FF000000"/>
        <rFont val="Arial"/>
        <family val="2"/>
      </rPr>
      <t>(in millions, except unit amounts)</t>
    </r>
  </si>
  <si>
    <r>
      <rPr>
        <b/>
        <sz val="10"/>
        <color rgb="FF000000"/>
        <rFont val="Arial"/>
        <family val="2"/>
      </rPr>
      <t xml:space="preserve">NEXTERA ENERGY PARTNERS, LP
Reconciliation of Net Income to Adjusted EBITDA and Cash Available for Distribution (CAFD)
</t>
    </r>
    <r>
      <rPr>
        <b/>
        <sz val="8"/>
        <color rgb="FF000000"/>
        <rFont val="Arial"/>
        <family val="2"/>
      </rPr>
      <t>(millions)</t>
    </r>
  </si>
  <si>
    <r>
      <t xml:space="preserve">NEXTERA ENERGY PARTNERS, LP
CONSOLIDATED BALANCE SHEETS
</t>
    </r>
    <r>
      <rPr>
        <b/>
        <sz val="8"/>
        <color rgb="FF000000"/>
        <rFont val="Arial"/>
        <family val="2"/>
      </rPr>
      <t>(millions)</t>
    </r>
  </si>
  <si>
    <r>
      <t xml:space="preserve">NEXTERA ENERGY PARTNERS, LP
CONSOLIDATED STATEMENTS OF CASH FLOWS
</t>
    </r>
    <r>
      <rPr>
        <b/>
        <sz val="8"/>
        <color rgb="FF000000"/>
        <rFont val="Arial"/>
        <family val="2"/>
      </rPr>
      <t>(millions)</t>
    </r>
  </si>
  <si>
    <r>
      <t>2015</t>
    </r>
    <r>
      <rPr>
        <vertAlign val="superscript"/>
        <sz val="7.5"/>
        <color rgb="FF000000"/>
        <rFont val="Arial"/>
        <family val="2"/>
      </rPr>
      <t>(a)</t>
    </r>
  </si>
  <si>
    <t>Total operating revenues</t>
  </si>
  <si>
    <t>Operations and maintenance</t>
  </si>
  <si>
    <r>
      <t>Less net income attributable to noncontrolling interest</t>
    </r>
    <r>
      <rPr>
        <vertAlign val="superscript"/>
        <sz val="7.5"/>
        <color rgb="FF000000"/>
        <rFont val="Arial"/>
        <family val="2"/>
      </rPr>
      <t>(b)</t>
    </r>
  </si>
  <si>
    <t>(a)  Prior-period financial information has been retrospectively adjusted to include the historical results and financial position of the common control acquisitions prior to their respective acquisition dates.</t>
  </si>
  <si>
    <t>(b)  The calculation of net income attributable to noncontrolling interest includes the pre-acquisition net income of the common control acquisitions.</t>
  </si>
  <si>
    <r>
      <t>Adjustment for pre-acquisition financial results</t>
    </r>
    <r>
      <rPr>
        <vertAlign val="superscript"/>
        <sz val="7.5"/>
        <color rgb="FF000000"/>
        <rFont val="Arial"/>
        <family val="2"/>
      </rPr>
      <t>(a)</t>
    </r>
  </si>
  <si>
    <t>(a)  Elimination of the historical results of the common control acquisitions prior to their respective acquisition dates.</t>
  </si>
  <si>
    <t>Three months ended December 31,</t>
  </si>
  <si>
    <t>Equity in earnings (losses) of non-economic ownership interests</t>
  </si>
  <si>
    <r>
      <rPr>
        <b/>
        <sz val="10"/>
        <color rgb="FF000000"/>
        <rFont val="Arial"/>
        <family val="2"/>
      </rPr>
      <t>NEXTERA ENERGY PARTNERS, LP
Reconciliation of Net Income to Adjusted EBITDA and Cash Available for Distribution (CAFD)
(millions)</t>
    </r>
  </si>
  <si>
    <r>
      <rPr>
        <b/>
        <sz val="7.5"/>
        <color rgb="FF000000"/>
        <rFont val="Arial"/>
        <family val="2"/>
      </rPr>
      <t>Adjusted EBITDA</t>
    </r>
  </si>
  <si>
    <r>
      <rPr>
        <b/>
        <sz val="7.5"/>
        <color rgb="FF000000"/>
        <rFont val="Arial"/>
        <family val="2"/>
      </rPr>
      <t>Cash available for distribution before debt service payments</t>
    </r>
  </si>
  <si>
    <r>
      <rPr>
        <b/>
        <sz val="7.5"/>
        <color rgb="FF000000"/>
        <rFont val="Arial"/>
        <family val="2"/>
      </rPr>
      <t>Cash available for distribution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</si>
</sst>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164" formatCode="_(&quot;$&quot;* #,##0,,_);_(&quot;$&quot;* \(#,##0,,\);_(&quot;$&quot;* &quot;—&quot;_);_(@_)"/>
    <numFmt numFmtId="165" formatCode="_(#,##0,,_);_(\(#,##0,,\);_(&quot;—&quot;_);_(@_)"/>
    <numFmt numFmtId="166" formatCode="_(#,##0_);_(\(#,##0\);_(&quot;—&quot;_);_(@_)"/>
    <numFmt numFmtId="175" formatCode="_(#,##0.##########,,_);_(\(#,##0.##########,,\);_(&quot;—&quot;_);_(@_)"/>
    <numFmt numFmtId="176" formatCode="_(&quot;$&quot;* #,##0.00_);_(&quot;$&quot;* \(#,##0.00\);_(&quot;$&quot;* &quot;—&quot;_);_(@_)"/>
    <numFmt numFmtId="177" formatCode="_(&quot;$&quot;* #,##0,,_);_(&quot;$&quot;* \-#,##0,,;_(&quot;$&quot;* &quot;—&quot;_);_(@_)"/>
    <numFmt numFmtId="179" formatCode="#,##0,,;\-#,##0,,;0,,;_(@_)"/>
    <numFmt numFmtId="182" formatCode="_(&quot;$&quot;* 0,,_);_(&quot;$&quot;* \(0,,\);_(&quot;$&quot;* &quot;—&quot;_);_(@_)"/>
    <numFmt numFmtId="183" formatCode="0,,;\-0,,;0,,;_(@_)"/>
    <numFmt numFmtId="184" formatCode="#,##0,,;\(#,##0,,\);0,,;_(@_)"/>
    <numFmt numFmtId="185" formatCode="0,,;\(0,,\);0,,;_(@_)"/>
    <numFmt numFmtId="186" formatCode="_(0,,_);_(\(0,,\);_(&quot;—&quot;_);_(@_)"/>
    <numFmt numFmtId="187" formatCode="_(0,,_);_(\-0,,;_(&quot;—&quot;_);_(@_)"/>
  </numFmts>
  <fonts count="25" x14ac:knownFonts="1">
    <font>
      <sz val="10"/>
      <color rgb="FF000000"/>
      <name val="Times New Roman"/>
    </font>
    <font>
      <b/>
      <sz val="10"/>
      <color rgb="FF000000"/>
      <name val="Arial"/>
      <family val="2"/>
    </font>
    <font>
      <sz val="9"/>
      <color rgb="FF000000"/>
      <name val="Arial"/>
      <family val="2"/>
    </font>
    <font>
      <sz val="10"/>
      <color rgb="FF000000"/>
      <name val="Times New Roman"/>
      <family val="1"/>
    </font>
    <font>
      <sz val="7.5"/>
      <color rgb="FF000000"/>
      <name val="Arial"/>
      <family val="2"/>
    </font>
    <font>
      <b/>
      <sz val="10"/>
      <color rgb="FF000000"/>
      <name val="Arial"/>
      <family val="2"/>
    </font>
    <font>
      <sz val="7.5"/>
      <color rgb="FF000000"/>
      <name val="Arial"/>
      <family val="2"/>
    </font>
    <font>
      <sz val="7.5"/>
      <color rgb="FF000000"/>
      <name val="Arial"/>
      <family val="2"/>
    </font>
    <font>
      <sz val="7.5"/>
      <color rgb="FF000000"/>
      <name val="Arial"/>
      <family val="2"/>
    </font>
    <font>
      <sz val="7"/>
      <color rgb="FF000000"/>
      <name val="Arial"/>
      <family val="2"/>
    </font>
    <font>
      <b/>
      <sz val="7"/>
      <color rgb="FF000000"/>
      <name val="Arial"/>
      <family val="2"/>
    </font>
    <font>
      <b/>
      <sz val="7"/>
      <color rgb="FF000000"/>
      <name val="Arial"/>
      <family val="2"/>
    </font>
    <font>
      <sz val="7"/>
      <color rgb="FF000000"/>
      <name val="Arial"/>
      <family val="2"/>
    </font>
    <font>
      <sz val="10"/>
      <color rgb="FF000000"/>
      <name val="Times New Roman"/>
      <family val="1"/>
    </font>
    <font>
      <b/>
      <sz val="8"/>
      <color rgb="FF000000"/>
      <name val="Arial"/>
      <family val="2"/>
    </font>
    <font>
      <b/>
      <sz val="10"/>
      <color rgb="FF000000"/>
      <name val="Arial"/>
      <family val="2"/>
    </font>
    <font>
      <b/>
      <sz val="7.5"/>
      <color rgb="FF000000"/>
      <name val="Arial"/>
      <family val="2"/>
    </font>
    <font>
      <sz val="7.5"/>
      <color rgb="FF000000"/>
      <name val="Arial"/>
      <family val="2"/>
    </font>
    <font>
      <sz val="7.5"/>
      <color rgb="FF000000"/>
      <name val="Times New Roman"/>
      <family val="1"/>
    </font>
    <font>
      <vertAlign val="superscript"/>
      <sz val="7.5"/>
      <color rgb="FF000000"/>
      <name val="Arial"/>
      <family val="2"/>
    </font>
    <font>
      <sz val="7"/>
      <color rgb="FF000000"/>
      <name val="Arial"/>
      <family val="2"/>
    </font>
    <font>
      <sz val="10"/>
      <color rgb="FF000000"/>
      <name val="Times New Roman"/>
      <family val="1"/>
    </font>
    <font>
      <sz val="9"/>
      <color rgb="FF000000"/>
      <name val="Arial"/>
      <family val="2"/>
    </font>
    <font>
      <b/>
      <sz val="9"/>
      <color rgb="FFFF0000"/>
      <name val="Arial"/>
      <family val="2"/>
    </font>
    <font>
      <b/>
      <sz val="7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CEEFF"/>
      </patternFill>
    </fill>
    <fill>
      <patternFill patternType="solid">
        <fgColor theme="0"/>
        <bgColor indexed="64"/>
      </patternFill>
    </fill>
    <fill>
      <patternFill patternType="solid">
        <fgColor rgb="FFCCEEFF"/>
        <bgColor indexed="64"/>
      </patternFill>
    </fill>
    <fill>
      <patternFill patternType="solid">
        <fgColor rgb="FFCCEEFF"/>
        <bgColor rgb="FFCCEEFF"/>
      </patternFill>
    </fill>
    <fill>
      <patternFill patternType="solid">
        <fgColor indexed="65"/>
        <bgColor rgb="FFCCEEFF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154">
    <xf numFmtId="0" fontId="0" fillId="0" borderId="0" xfId="0" applyAlignment="1">
      <alignment wrapText="1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6" fillId="0" borderId="1" xfId="0" applyFont="1" applyBorder="1" applyAlignment="1">
      <alignment horizontal="center" wrapText="1"/>
    </xf>
    <xf numFmtId="165" fontId="6" fillId="0" borderId="0" xfId="0" applyNumberFormat="1" applyFont="1" applyAlignment="1"/>
    <xf numFmtId="165" fontId="7" fillId="2" borderId="0" xfId="0" applyNumberFormat="1" applyFont="1" applyFill="1" applyAlignment="1"/>
    <xf numFmtId="165" fontId="7" fillId="0" borderId="0" xfId="0" applyNumberFormat="1" applyFont="1" applyAlignment="1"/>
    <xf numFmtId="165" fontId="7" fillId="0" borderId="1" xfId="0" applyNumberFormat="1" applyFont="1" applyBorder="1" applyAlignment="1"/>
    <xf numFmtId="165" fontId="12" fillId="2" borderId="0" xfId="0" applyNumberFormat="1" applyFont="1" applyFill="1" applyAlignment="1">
      <alignment vertical="center"/>
    </xf>
    <xf numFmtId="165" fontId="12" fillId="0" borderId="0" xfId="0" applyNumberFormat="1" applyFont="1" applyAlignment="1">
      <alignment vertical="center"/>
    </xf>
    <xf numFmtId="0" fontId="3" fillId="0" borderId="0" xfId="0" applyFont="1" applyAlignment="1">
      <alignment horizontal="left"/>
    </xf>
    <xf numFmtId="0" fontId="0" fillId="0" borderId="0" xfId="0" applyAlignment="1">
      <alignment wrapText="1"/>
    </xf>
    <xf numFmtId="0" fontId="16" fillId="3" borderId="0" xfId="0" applyFont="1" applyFill="1" applyAlignment="1">
      <alignment wrapText="1"/>
    </xf>
    <xf numFmtId="0" fontId="17" fillId="0" borderId="1" xfId="0" applyFont="1" applyBorder="1" applyAlignment="1">
      <alignment horizontal="center" wrapText="1"/>
    </xf>
    <xf numFmtId="0" fontId="17" fillId="0" borderId="0" xfId="0" applyFont="1" applyAlignment="1">
      <alignment horizontal="left"/>
    </xf>
    <xf numFmtId="0" fontId="17" fillId="0" borderId="1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>
      <alignment vertical="top" wrapText="1"/>
    </xf>
    <xf numFmtId="164" fontId="17" fillId="0" borderId="0" xfId="0" applyNumberFormat="1" applyFont="1" applyAlignment="1"/>
    <xf numFmtId="165" fontId="17" fillId="0" borderId="0" xfId="0" applyNumberFormat="1" applyFont="1" applyAlignment="1"/>
    <xf numFmtId="166" fontId="17" fillId="0" borderId="0" xfId="0" applyNumberFormat="1" applyFont="1" applyAlignment="1">
      <alignment horizontal="center"/>
    </xf>
    <xf numFmtId="165" fontId="17" fillId="0" borderId="2" xfId="0" applyNumberFormat="1" applyFont="1" applyBorder="1" applyAlignment="1"/>
    <xf numFmtId="166" fontId="17" fillId="0" borderId="0" xfId="0" applyNumberFormat="1" applyFont="1" applyAlignment="1"/>
    <xf numFmtId="166" fontId="17" fillId="0" borderId="0" xfId="0" applyNumberFormat="1" applyFont="1" applyAlignment="1">
      <alignment horizontal="left"/>
    </xf>
    <xf numFmtId="165" fontId="17" fillId="0" borderId="1" xfId="0" applyNumberFormat="1" applyFont="1" applyBorder="1" applyAlignment="1"/>
    <xf numFmtId="0" fontId="17" fillId="0" borderId="0" xfId="0" applyFont="1" applyAlignment="1">
      <alignment wrapText="1"/>
    </xf>
    <xf numFmtId="165" fontId="17" fillId="0" borderId="0" xfId="0" applyNumberFormat="1" applyFont="1" applyAlignment="1">
      <alignment horizontal="left"/>
    </xf>
    <xf numFmtId="0" fontId="17" fillId="0" borderId="0" xfId="0" applyFont="1" applyAlignment="1">
      <alignment horizontal="left" vertical="top"/>
    </xf>
    <xf numFmtId="176" fontId="17" fillId="0" borderId="0" xfId="0" applyNumberFormat="1" applyFont="1" applyAlignment="1"/>
    <xf numFmtId="0" fontId="17" fillId="0" borderId="0" xfId="0" applyFont="1" applyAlignment="1">
      <alignment horizontal="left" vertical="top" wrapText="1" indent="1"/>
    </xf>
    <xf numFmtId="0" fontId="17" fillId="0" borderId="0" xfId="0" applyFont="1" applyAlignment="1">
      <alignment horizontal="left" vertical="top" wrapText="1" indent="2"/>
    </xf>
    <xf numFmtId="0" fontId="2" fillId="4" borderId="0" xfId="0" applyFont="1" applyFill="1" applyAlignment="1">
      <alignment horizontal="left"/>
    </xf>
    <xf numFmtId="0" fontId="17" fillId="4" borderId="0" xfId="0" applyFont="1" applyFill="1" applyAlignment="1">
      <alignment vertical="top" wrapText="1"/>
    </xf>
    <xf numFmtId="164" fontId="17" fillId="4" borderId="0" xfId="0" applyNumberFormat="1" applyFont="1" applyFill="1" applyAlignment="1"/>
    <xf numFmtId="165" fontId="17" fillId="4" borderId="0" xfId="0" applyNumberFormat="1" applyFont="1" applyFill="1" applyAlignment="1"/>
    <xf numFmtId="164" fontId="17" fillId="4" borderId="3" xfId="0" applyNumberFormat="1" applyFont="1" applyFill="1" applyBorder="1" applyAlignment="1"/>
    <xf numFmtId="0" fontId="17" fillId="4" borderId="0" xfId="0" applyFont="1" applyFill="1" applyAlignment="1">
      <alignment horizontal="left" vertical="top" wrapText="1" indent="1"/>
    </xf>
    <xf numFmtId="166" fontId="17" fillId="4" borderId="0" xfId="0" applyNumberFormat="1" applyFont="1" applyFill="1" applyAlignment="1">
      <alignment horizontal="left"/>
    </xf>
    <xf numFmtId="0" fontId="17" fillId="4" borderId="0" xfId="0" applyFont="1" applyFill="1" applyAlignment="1">
      <alignment horizontal="left" vertical="top" wrapText="1" indent="2"/>
    </xf>
    <xf numFmtId="165" fontId="17" fillId="4" borderId="1" xfId="0" applyNumberFormat="1" applyFont="1" applyFill="1" applyBorder="1" applyAlignment="1"/>
    <xf numFmtId="165" fontId="17" fillId="4" borderId="0" xfId="0" applyNumberFormat="1" applyFont="1" applyFill="1" applyAlignment="1">
      <alignment horizontal="left"/>
    </xf>
    <xf numFmtId="175" fontId="17" fillId="4" borderId="0" xfId="0" applyNumberFormat="1" applyFont="1" applyFill="1" applyAlignment="1"/>
    <xf numFmtId="0" fontId="16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177" fontId="17" fillId="0" borderId="0" xfId="0" applyNumberFormat="1" applyFont="1" applyAlignment="1"/>
    <xf numFmtId="179" fontId="17" fillId="0" borderId="0" xfId="0" applyNumberFormat="1" applyFont="1" applyAlignment="1"/>
    <xf numFmtId="0" fontId="17" fillId="4" borderId="0" xfId="0" applyFont="1" applyFill="1" applyAlignment="1">
      <alignment horizontal="left"/>
    </xf>
    <xf numFmtId="179" fontId="17" fillId="4" borderId="0" xfId="0" applyNumberFormat="1" applyFont="1" applyFill="1" applyAlignment="1"/>
    <xf numFmtId="184" fontId="17" fillId="4" borderId="0" xfId="0" applyNumberFormat="1" applyFont="1" applyFill="1" applyAlignment="1"/>
    <xf numFmtId="185" fontId="17" fillId="4" borderId="0" xfId="0" applyNumberFormat="1" applyFont="1" applyFill="1" applyAlignment="1"/>
    <xf numFmtId="186" fontId="17" fillId="4" borderId="0" xfId="0" applyNumberFormat="1" applyFont="1" applyFill="1" applyAlignment="1"/>
    <xf numFmtId="187" fontId="17" fillId="4" borderId="0" xfId="0" applyNumberFormat="1" applyFont="1" applyFill="1" applyAlignment="1"/>
    <xf numFmtId="0" fontId="17" fillId="0" borderId="1" xfId="0" applyFont="1" applyBorder="1" applyAlignment="1">
      <alignment horizontal="center" wrapText="1"/>
    </xf>
    <xf numFmtId="0" fontId="1" fillId="0" borderId="0" xfId="0" applyFont="1" applyAlignment="1">
      <alignment horizontal="center" vertical="top" wrapText="1"/>
    </xf>
    <xf numFmtId="0" fontId="17" fillId="0" borderId="0" xfId="0" applyFont="1" applyAlignment="1">
      <alignment horizontal="left"/>
    </xf>
    <xf numFmtId="0" fontId="0" fillId="0" borderId="0" xfId="0" applyAlignment="1">
      <alignment wrapText="1"/>
    </xf>
    <xf numFmtId="0" fontId="17" fillId="0" borderId="0" xfId="0" applyFont="1" applyAlignment="1">
      <alignment horizontal="left" wrapText="1"/>
    </xf>
    <xf numFmtId="0" fontId="17" fillId="0" borderId="0" xfId="0" applyFont="1" applyFill="1" applyAlignment="1">
      <alignment horizontal="left" vertical="top" wrapText="1" indent="1"/>
    </xf>
    <xf numFmtId="165" fontId="17" fillId="0" borderId="0" xfId="0" applyNumberFormat="1" applyFont="1" applyFill="1" applyAlignment="1"/>
    <xf numFmtId="165" fontId="17" fillId="0" borderId="1" xfId="0" applyNumberFormat="1" applyFont="1" applyFill="1" applyBorder="1" applyAlignment="1"/>
    <xf numFmtId="0" fontId="17" fillId="0" borderId="0" xfId="0" applyFont="1" applyFill="1" applyAlignment="1">
      <alignment horizontal="left" vertical="top" wrapText="1" indent="2"/>
    </xf>
    <xf numFmtId="0" fontId="17" fillId="0" borderId="0" xfId="0" applyFont="1" applyFill="1" applyAlignment="1">
      <alignment vertical="top" wrapText="1"/>
    </xf>
    <xf numFmtId="0" fontId="17" fillId="0" borderId="0" xfId="0" applyFont="1" applyFill="1" applyAlignment="1">
      <alignment horizontal="left" wrapText="1" indent="1"/>
    </xf>
    <xf numFmtId="165" fontId="17" fillId="0" borderId="0" xfId="0" applyNumberFormat="1" applyFont="1" applyFill="1" applyAlignment="1">
      <alignment horizontal="left"/>
    </xf>
    <xf numFmtId="164" fontId="20" fillId="2" borderId="3" xfId="0" applyNumberFormat="1" applyFont="1" applyFill="1" applyBorder="1" applyAlignment="1">
      <alignment vertical="center"/>
    </xf>
    <xf numFmtId="0" fontId="2" fillId="0" borderId="0" xfId="0" applyFont="1" applyFill="1" applyAlignment="1">
      <alignment horizontal="left"/>
    </xf>
    <xf numFmtId="165" fontId="12" fillId="0" borderId="0" xfId="0" applyNumberFormat="1" applyFont="1" applyFill="1" applyAlignment="1">
      <alignment vertical="center"/>
    </xf>
    <xf numFmtId="165" fontId="12" fillId="4" borderId="0" xfId="0" applyNumberFormat="1" applyFont="1" applyFill="1" applyAlignment="1">
      <alignment vertical="center"/>
    </xf>
    <xf numFmtId="0" fontId="10" fillId="0" borderId="0" xfId="0" applyFont="1" applyFill="1" applyAlignment="1">
      <alignment vertical="center" wrapText="1"/>
    </xf>
    <xf numFmtId="165" fontId="17" fillId="0" borderId="0" xfId="0" applyNumberFormat="1" applyFont="1" applyFill="1" applyBorder="1" applyAlignment="1"/>
    <xf numFmtId="177" fontId="17" fillId="4" borderId="0" xfId="0" applyNumberFormat="1" applyFont="1" applyFill="1" applyAlignment="1"/>
    <xf numFmtId="179" fontId="17" fillId="4" borderId="1" xfId="0" applyNumberFormat="1" applyFont="1" applyFill="1" applyBorder="1" applyAlignment="1"/>
    <xf numFmtId="0" fontId="17" fillId="4" borderId="0" xfId="0" applyFont="1" applyFill="1" applyAlignment="1"/>
    <xf numFmtId="179" fontId="17" fillId="0" borderId="1" xfId="0" applyNumberFormat="1" applyFont="1" applyBorder="1" applyAlignment="1"/>
    <xf numFmtId="177" fontId="17" fillId="0" borderId="4" xfId="0" applyNumberFormat="1" applyFont="1" applyBorder="1" applyAlignment="1"/>
    <xf numFmtId="0" fontId="17" fillId="0" borderId="0" xfId="0" applyFont="1" applyAlignment="1"/>
    <xf numFmtId="0" fontId="17" fillId="5" borderId="0" xfId="0" applyFont="1" applyFill="1" applyAlignment="1">
      <alignment vertical="top" wrapText="1"/>
    </xf>
    <xf numFmtId="0" fontId="17" fillId="5" borderId="0" xfId="0" applyFont="1" applyFill="1" applyAlignment="1">
      <alignment horizontal="left"/>
    </xf>
    <xf numFmtId="0" fontId="17" fillId="6" borderId="0" xfId="0" applyFont="1" applyFill="1" applyAlignment="1">
      <alignment horizontal="left" vertical="top" wrapText="1" indent="1"/>
    </xf>
    <xf numFmtId="177" fontId="17" fillId="6" borderId="0" xfId="0" applyNumberFormat="1" applyFont="1" applyFill="1" applyAlignment="1"/>
    <xf numFmtId="182" fontId="17" fillId="6" borderId="0" xfId="0" applyNumberFormat="1" applyFont="1" applyFill="1" applyAlignment="1"/>
    <xf numFmtId="0" fontId="17" fillId="5" borderId="0" xfId="0" applyFont="1" applyFill="1" applyAlignment="1">
      <alignment horizontal="left" vertical="top" wrapText="1" indent="1"/>
    </xf>
    <xf numFmtId="179" fontId="17" fillId="6" borderId="0" xfId="0" applyNumberFormat="1" applyFont="1" applyFill="1" applyAlignment="1"/>
    <xf numFmtId="179" fontId="17" fillId="5" borderId="0" xfId="0" applyNumberFormat="1" applyFont="1" applyFill="1" applyAlignment="1"/>
    <xf numFmtId="165" fontId="17" fillId="5" borderId="0" xfId="0" applyNumberFormat="1" applyFont="1" applyFill="1" applyAlignment="1"/>
    <xf numFmtId="165" fontId="17" fillId="6" borderId="0" xfId="0" applyNumberFormat="1" applyFont="1" applyFill="1" applyAlignment="1"/>
    <xf numFmtId="0" fontId="17" fillId="6" borderId="0" xfId="0" applyFont="1" applyFill="1" applyAlignment="1">
      <alignment horizontal="left"/>
    </xf>
    <xf numFmtId="0" fontId="17" fillId="0" borderId="0" xfId="0" applyFont="1" applyFill="1" applyAlignment="1">
      <alignment horizontal="left"/>
    </xf>
    <xf numFmtId="184" fontId="17" fillId="0" borderId="0" xfId="0" applyNumberFormat="1" applyFont="1" applyFill="1" applyAlignment="1"/>
    <xf numFmtId="185" fontId="17" fillId="0" borderId="0" xfId="0" applyNumberFormat="1" applyFont="1" applyFill="1" applyAlignment="1"/>
    <xf numFmtId="183" fontId="17" fillId="0" borderId="0" xfId="0" applyNumberFormat="1" applyFont="1" applyFill="1" applyAlignment="1"/>
    <xf numFmtId="179" fontId="17" fillId="0" borderId="0" xfId="0" applyNumberFormat="1" applyFont="1" applyFill="1" applyAlignment="1"/>
    <xf numFmtId="165" fontId="17" fillId="0" borderId="2" xfId="0" applyNumberFormat="1" applyFont="1" applyFill="1" applyBorder="1" applyAlignment="1"/>
    <xf numFmtId="186" fontId="17" fillId="0" borderId="0" xfId="0" applyNumberFormat="1" applyFont="1" applyFill="1" applyAlignment="1"/>
    <xf numFmtId="186" fontId="17" fillId="0" borderId="1" xfId="0" applyNumberFormat="1" applyFont="1" applyFill="1" applyBorder="1" applyAlignment="1"/>
    <xf numFmtId="187" fontId="17" fillId="0" borderId="0" xfId="0" applyNumberFormat="1" applyFont="1" applyFill="1" applyAlignment="1"/>
    <xf numFmtId="187" fontId="17" fillId="0" borderId="1" xfId="0" applyNumberFormat="1" applyFont="1" applyFill="1" applyBorder="1" applyAlignment="1"/>
    <xf numFmtId="177" fontId="17" fillId="0" borderId="5" xfId="0" applyNumberFormat="1" applyFont="1" applyFill="1" applyBorder="1" applyAlignment="1"/>
    <xf numFmtId="177" fontId="17" fillId="0" borderId="0" xfId="0" applyNumberFormat="1" applyFont="1" applyFill="1" applyAlignment="1"/>
    <xf numFmtId="165" fontId="17" fillId="4" borderId="2" xfId="0" applyNumberFormat="1" applyFont="1" applyFill="1" applyBorder="1" applyAlignment="1"/>
    <xf numFmtId="183" fontId="17" fillId="4" borderId="0" xfId="0" applyNumberFormat="1" applyFont="1" applyFill="1" applyAlignment="1">
      <alignment horizontal="left"/>
    </xf>
    <xf numFmtId="164" fontId="11" fillId="0" borderId="0" xfId="0" applyNumberFormat="1" applyFont="1" applyFill="1" applyBorder="1" applyAlignment="1">
      <alignment vertical="center"/>
    </xf>
    <xf numFmtId="164" fontId="11" fillId="0" borderId="3" xfId="0" applyNumberFormat="1" applyFont="1" applyFill="1" applyBorder="1" applyAlignment="1">
      <alignment vertical="center"/>
    </xf>
    <xf numFmtId="0" fontId="0" fillId="0" borderId="0" xfId="0" applyFill="1" applyAlignment="1">
      <alignment wrapText="1"/>
    </xf>
    <xf numFmtId="164" fontId="11" fillId="4" borderId="2" xfId="0" applyNumberFormat="1" applyFont="1" applyFill="1" applyBorder="1" applyAlignment="1">
      <alignment vertical="center"/>
    </xf>
    <xf numFmtId="0" fontId="22" fillId="0" borderId="0" xfId="0" applyFont="1" applyAlignment="1">
      <alignment horizontal="left"/>
    </xf>
    <xf numFmtId="0" fontId="23" fillId="0" borderId="0" xfId="0" applyFont="1" applyAlignment="1">
      <alignment horizontal="left"/>
    </xf>
    <xf numFmtId="0" fontId="17" fillId="0" borderId="2" xfId="0" applyFont="1" applyBorder="1" applyAlignment="1">
      <alignment horizontal="center"/>
    </xf>
    <xf numFmtId="164" fontId="17" fillId="4" borderId="5" xfId="0" applyNumberFormat="1" applyFont="1" applyFill="1" applyBorder="1" applyAlignment="1"/>
    <xf numFmtId="165" fontId="17" fillId="4" borderId="0" xfId="0" applyNumberFormat="1" applyFont="1" applyFill="1" applyBorder="1" applyAlignment="1"/>
    <xf numFmtId="165" fontId="17" fillId="0" borderId="0" xfId="0" applyNumberFormat="1" applyFont="1" applyBorder="1" applyAlignment="1"/>
    <xf numFmtId="0" fontId="17" fillId="0" borderId="0" xfId="0" applyFont="1" applyFill="1" applyBorder="1" applyAlignment="1">
      <alignment horizontal="center" wrapText="1"/>
    </xf>
    <xf numFmtId="164" fontId="24" fillId="0" borderId="0" xfId="0" applyNumberFormat="1" applyFont="1" applyFill="1" applyBorder="1" applyAlignment="1">
      <alignment vertical="center"/>
    </xf>
    <xf numFmtId="165" fontId="20" fillId="0" borderId="0" xfId="0" applyNumberFormat="1" applyFont="1" applyFill="1" applyAlignment="1">
      <alignment vertical="center"/>
    </xf>
    <xf numFmtId="0" fontId="17" fillId="0" borderId="0" xfId="0" applyFont="1" applyAlignment="1">
      <alignment horizontal="center" wrapText="1"/>
    </xf>
    <xf numFmtId="165" fontId="20" fillId="4" borderId="0" xfId="0" applyNumberFormat="1" applyFont="1" applyFill="1" applyAlignment="1">
      <alignment vertical="center"/>
    </xf>
    <xf numFmtId="0" fontId="17" fillId="0" borderId="0" xfId="0" applyFont="1" applyAlignment="1">
      <alignment vertical="center" wrapText="1"/>
    </xf>
    <xf numFmtId="164" fontId="16" fillId="0" borderId="3" xfId="0" applyNumberFormat="1" applyFont="1" applyBorder="1" applyAlignment="1">
      <alignment vertical="center"/>
    </xf>
    <xf numFmtId="0" fontId="17" fillId="4" borderId="0" xfId="0" applyFont="1" applyFill="1" applyAlignment="1">
      <alignment vertical="center" wrapText="1"/>
    </xf>
    <xf numFmtId="165" fontId="17" fillId="4" borderId="0" xfId="0" applyNumberFormat="1" applyFont="1" applyFill="1" applyAlignment="1">
      <alignment vertical="center"/>
    </xf>
    <xf numFmtId="0" fontId="17" fillId="0" borderId="0" xfId="0" applyFont="1" applyFill="1" applyAlignment="1">
      <alignment vertical="center" wrapText="1"/>
    </xf>
    <xf numFmtId="165" fontId="17" fillId="0" borderId="0" xfId="0" applyNumberFormat="1" applyFont="1" applyFill="1" applyAlignment="1">
      <alignment vertical="center"/>
    </xf>
    <xf numFmtId="165" fontId="17" fillId="0" borderId="0" xfId="0" applyNumberFormat="1" applyFont="1" applyAlignment="1">
      <alignment vertical="center"/>
    </xf>
    <xf numFmtId="0" fontId="17" fillId="4" borderId="0" xfId="0" applyFont="1" applyFill="1" applyAlignment="1">
      <alignment wrapText="1"/>
    </xf>
    <xf numFmtId="0" fontId="0" fillId="4" borderId="0" xfId="0" applyFill="1" applyAlignment="1">
      <alignment wrapText="1"/>
    </xf>
    <xf numFmtId="164" fontId="24" fillId="4" borderId="0" xfId="0" applyNumberFormat="1" applyFont="1" applyFill="1" applyBorder="1" applyAlignment="1">
      <alignment vertical="center"/>
    </xf>
    <xf numFmtId="164" fontId="16" fillId="4" borderId="2" xfId="0" applyNumberFormat="1" applyFont="1" applyFill="1" applyBorder="1" applyAlignment="1">
      <alignment vertical="center"/>
    </xf>
    <xf numFmtId="0" fontId="17" fillId="0" borderId="0" xfId="0" applyFont="1" applyFill="1" applyAlignment="1">
      <alignment vertical="top" wrapText="1" indent="1"/>
    </xf>
    <xf numFmtId="177" fontId="17" fillId="0" borderId="4" xfId="0" applyNumberFormat="1" applyFont="1" applyFill="1" applyBorder="1" applyAlignment="1"/>
    <xf numFmtId="0" fontId="20" fillId="0" borderId="0" xfId="0" applyFont="1" applyAlignment="1">
      <alignment horizontal="left" vertical="center" wrapText="1"/>
    </xf>
    <xf numFmtId="0" fontId="17" fillId="0" borderId="0" xfId="0" applyFont="1" applyAlignment="1">
      <alignment horizontal="center" wrapText="1"/>
    </xf>
    <xf numFmtId="0" fontId="17" fillId="0" borderId="0" xfId="0" applyFont="1" applyAlignment="1">
      <alignment wrapText="1"/>
    </xf>
    <xf numFmtId="0" fontId="21" fillId="0" borderId="0" xfId="0" applyFont="1" applyAlignment="1">
      <alignment horizontal="center" wrapText="1"/>
    </xf>
    <xf numFmtId="0" fontId="15" fillId="0" borderId="0" xfId="0" applyFont="1" applyAlignment="1">
      <alignment horizontal="center" vertical="top" wrapText="1"/>
    </xf>
    <xf numFmtId="0" fontId="10" fillId="4" borderId="0" xfId="0" applyFont="1" applyFill="1" applyAlignment="1">
      <alignment vertical="center" wrapText="1"/>
    </xf>
    <xf numFmtId="0" fontId="9" fillId="0" borderId="0" xfId="0" applyFont="1" applyAlignment="1">
      <alignment horizontal="left" vertical="center" wrapText="1" indent="1"/>
    </xf>
    <xf numFmtId="0" fontId="10" fillId="2" borderId="0" xfId="0" applyFont="1" applyFill="1" applyAlignment="1">
      <alignment vertical="center" wrapText="1"/>
    </xf>
    <xf numFmtId="0" fontId="9" fillId="0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vertical="center" wrapText="1" indent="1"/>
    </xf>
    <xf numFmtId="0" fontId="9" fillId="4" borderId="0" xfId="0" applyFont="1" applyFill="1" applyAlignment="1">
      <alignment horizontal="left" vertical="center" wrapText="1" indent="1"/>
    </xf>
    <xf numFmtId="0" fontId="10" fillId="0" borderId="0" xfId="0" applyFont="1" applyFill="1" applyAlignment="1">
      <alignment vertical="center" wrapText="1"/>
    </xf>
    <xf numFmtId="0" fontId="17" fillId="0" borderId="0" xfId="0" applyFont="1" applyAlignment="1">
      <alignment horizontal="left" wrapText="1" indent="1"/>
    </xf>
    <xf numFmtId="0" fontId="8" fillId="0" borderId="0" xfId="0" applyFont="1" applyAlignment="1">
      <alignment horizontal="left" wrapText="1" indent="1"/>
    </xf>
    <xf numFmtId="0" fontId="4" fillId="0" borderId="0" xfId="0" applyFont="1" applyAlignment="1">
      <alignment wrapText="1"/>
    </xf>
    <xf numFmtId="0" fontId="8" fillId="2" borderId="0" xfId="0" applyFont="1" applyFill="1" applyAlignment="1">
      <alignment horizontal="left" wrapText="1" indent="1"/>
    </xf>
    <xf numFmtId="0" fontId="17" fillId="0" borderId="1" xfId="0" applyFont="1" applyBorder="1" applyAlignment="1">
      <alignment horizontal="center" wrapText="1"/>
    </xf>
    <xf numFmtId="0" fontId="18" fillId="0" borderId="1" xfId="0" applyFont="1" applyBorder="1" applyAlignment="1">
      <alignment horizontal="left"/>
    </xf>
    <xf numFmtId="0" fontId="1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4" fillId="2" borderId="0" xfId="0" applyFont="1" applyFill="1" applyAlignment="1">
      <alignment wrapText="1"/>
    </xf>
    <xf numFmtId="0" fontId="13" fillId="0" borderId="0" xfId="0" applyFont="1" applyAlignment="1">
      <alignment horizontal="center"/>
    </xf>
    <xf numFmtId="0" fontId="17" fillId="0" borderId="0" xfId="0" applyFont="1" applyAlignment="1">
      <alignment horizontal="left"/>
    </xf>
    <xf numFmtId="0" fontId="17" fillId="0" borderId="1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EE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7"/>
  <sheetViews>
    <sheetView tabSelected="1" zoomScale="120" zoomScaleNormal="120" workbookViewId="0">
      <selection sqref="A1:D1"/>
    </sheetView>
  </sheetViews>
  <sheetFormatPr defaultRowHeight="12.75" x14ac:dyDescent="0.2"/>
  <cols>
    <col min="1" max="1" width="58.33203125" customWidth="1"/>
    <col min="2" max="2" width="17" customWidth="1"/>
    <col min="3" max="3" width="1.1640625" style="55" customWidth="1"/>
    <col min="4" max="4" width="17.33203125" customWidth="1"/>
  </cols>
  <sheetData>
    <row r="1" spans="1:6" ht="48.75" customHeight="1" x14ac:dyDescent="0.2">
      <c r="A1" s="133" t="s">
        <v>119</v>
      </c>
      <c r="B1" s="133"/>
      <c r="C1" s="133"/>
      <c r="D1" s="133"/>
      <c r="E1" s="53"/>
      <c r="F1" s="53"/>
    </row>
    <row r="2" spans="1:6" x14ac:dyDescent="0.2">
      <c r="A2" s="25"/>
      <c r="B2" s="130" t="s">
        <v>131</v>
      </c>
      <c r="C2" s="130"/>
      <c r="D2" s="131"/>
    </row>
    <row r="3" spans="1:6" x14ac:dyDescent="0.2">
      <c r="A3" s="54"/>
      <c r="B3" s="107">
        <v>2016</v>
      </c>
      <c r="C3" s="107"/>
      <c r="D3" s="107" t="s">
        <v>123</v>
      </c>
    </row>
    <row r="4" spans="1:6" x14ac:dyDescent="0.2">
      <c r="A4" s="32" t="s">
        <v>1</v>
      </c>
      <c r="B4" s="33"/>
      <c r="C4" s="33"/>
      <c r="D4" s="33"/>
    </row>
    <row r="5" spans="1:6" x14ac:dyDescent="0.2">
      <c r="A5" s="29" t="s">
        <v>2</v>
      </c>
      <c r="B5" s="18">
        <v>125000000</v>
      </c>
      <c r="C5" s="18"/>
      <c r="D5" s="18">
        <v>109000000</v>
      </c>
    </row>
    <row r="6" spans="1:6" x14ac:dyDescent="0.2">
      <c r="A6" s="36" t="s">
        <v>3</v>
      </c>
      <c r="B6" s="34">
        <v>51000000</v>
      </c>
      <c r="C6" s="34"/>
      <c r="D6" s="34">
        <v>37000000</v>
      </c>
    </row>
    <row r="7" spans="1:6" x14ac:dyDescent="0.2">
      <c r="A7" s="30" t="s">
        <v>124</v>
      </c>
      <c r="B7" s="21">
        <f>+B5+B6</f>
        <v>176000000</v>
      </c>
      <c r="C7" s="21"/>
      <c r="D7" s="21">
        <f>+D5+D6</f>
        <v>146000000</v>
      </c>
    </row>
    <row r="8" spans="1:6" x14ac:dyDescent="0.2">
      <c r="A8" s="32" t="s">
        <v>4</v>
      </c>
      <c r="B8" s="37"/>
      <c r="C8" s="37"/>
      <c r="D8" s="37"/>
    </row>
    <row r="9" spans="1:6" x14ac:dyDescent="0.2">
      <c r="A9" s="29" t="s">
        <v>125</v>
      </c>
      <c r="B9" s="19">
        <f>49000000+11000000</f>
        <v>60000000</v>
      </c>
      <c r="C9" s="19"/>
      <c r="D9" s="19">
        <f>26000000+6000000</f>
        <v>32000000</v>
      </c>
    </row>
    <row r="10" spans="1:6" x14ac:dyDescent="0.2">
      <c r="A10" s="36" t="s">
        <v>5</v>
      </c>
      <c r="B10" s="34">
        <v>54000000</v>
      </c>
      <c r="C10" s="34"/>
      <c r="D10" s="34">
        <v>47000000</v>
      </c>
    </row>
    <row r="11" spans="1:6" x14ac:dyDescent="0.2">
      <c r="A11" s="29" t="s">
        <v>6</v>
      </c>
      <c r="B11" s="24">
        <v>4000000</v>
      </c>
      <c r="C11" s="24"/>
      <c r="D11" s="24">
        <v>5000000</v>
      </c>
    </row>
    <row r="12" spans="1:6" x14ac:dyDescent="0.2">
      <c r="A12" s="38" t="s">
        <v>7</v>
      </c>
      <c r="B12" s="39">
        <f>SUM(B9:B11)</f>
        <v>118000000</v>
      </c>
      <c r="C12" s="39"/>
      <c r="D12" s="39">
        <f>SUM(D9:D11)</f>
        <v>84000000</v>
      </c>
    </row>
    <row r="13" spans="1:6" x14ac:dyDescent="0.2">
      <c r="A13" s="17" t="s">
        <v>8</v>
      </c>
      <c r="B13" s="24">
        <f>B7-B12</f>
        <v>58000000</v>
      </c>
      <c r="C13" s="24"/>
      <c r="D13" s="21">
        <f>D7-D12</f>
        <v>62000000</v>
      </c>
    </row>
    <row r="14" spans="1:6" x14ac:dyDescent="0.2">
      <c r="A14" s="32" t="s">
        <v>9</v>
      </c>
      <c r="B14" s="37"/>
      <c r="C14" s="37"/>
      <c r="D14" s="37"/>
    </row>
    <row r="15" spans="1:6" x14ac:dyDescent="0.2">
      <c r="A15" s="29" t="s">
        <v>10</v>
      </c>
      <c r="B15" s="19">
        <v>56000000</v>
      </c>
      <c r="C15" s="19"/>
      <c r="D15" s="19">
        <v>-33000000</v>
      </c>
    </row>
    <row r="16" spans="1:6" x14ac:dyDescent="0.2">
      <c r="A16" s="36" t="s">
        <v>11</v>
      </c>
      <c r="B16" s="34">
        <v>14000000</v>
      </c>
      <c r="C16" s="34"/>
      <c r="D16" s="34">
        <v>7000000</v>
      </c>
    </row>
    <row r="17" spans="1:4" x14ac:dyDescent="0.2">
      <c r="A17" s="29" t="s">
        <v>12</v>
      </c>
      <c r="B17" s="19">
        <v>1000000</v>
      </c>
      <c r="C17" s="19"/>
      <c r="D17" s="19">
        <v>1000000</v>
      </c>
    </row>
    <row r="18" spans="1:4" x14ac:dyDescent="0.2">
      <c r="A18" s="36" t="s">
        <v>132</v>
      </c>
      <c r="B18" s="34">
        <v>16000000</v>
      </c>
      <c r="C18" s="34"/>
      <c r="D18" s="34">
        <v>-1000000</v>
      </c>
    </row>
    <row r="19" spans="1:4" x14ac:dyDescent="0.2">
      <c r="A19" s="29" t="s">
        <v>14</v>
      </c>
      <c r="B19" s="19">
        <v>70000000</v>
      </c>
      <c r="C19" s="19"/>
      <c r="D19" s="19">
        <v>0</v>
      </c>
    </row>
    <row r="20" spans="1:4" x14ac:dyDescent="0.2">
      <c r="A20" s="36" t="s">
        <v>15</v>
      </c>
      <c r="B20" s="39">
        <v>3000000</v>
      </c>
      <c r="C20" s="109"/>
      <c r="D20" s="39">
        <v>-6000000</v>
      </c>
    </row>
    <row r="21" spans="1:4" x14ac:dyDescent="0.2">
      <c r="A21" s="30" t="s">
        <v>16</v>
      </c>
      <c r="B21" s="24">
        <f>SUM(B15:B20)</f>
        <v>160000000</v>
      </c>
      <c r="C21" s="110"/>
      <c r="D21" s="24">
        <f>SUM(D15:D20)</f>
        <v>-32000000</v>
      </c>
    </row>
    <row r="22" spans="1:4" x14ac:dyDescent="0.2">
      <c r="A22" s="32" t="s">
        <v>17</v>
      </c>
      <c r="B22" s="34">
        <f>B13+B21</f>
        <v>218000000</v>
      </c>
      <c r="C22" s="109"/>
      <c r="D22" s="34">
        <f>D13+D21</f>
        <v>30000000</v>
      </c>
    </row>
    <row r="23" spans="1:4" x14ac:dyDescent="0.2">
      <c r="A23" s="17" t="s">
        <v>18</v>
      </c>
      <c r="B23" s="24">
        <v>33000000</v>
      </c>
      <c r="C23" s="110"/>
      <c r="D23" s="24">
        <v>6000000</v>
      </c>
    </row>
    <row r="24" spans="1:4" x14ac:dyDescent="0.2">
      <c r="A24" s="32" t="s">
        <v>19</v>
      </c>
      <c r="B24" s="99">
        <f>B22-B23</f>
        <v>185000000</v>
      </c>
      <c r="C24" s="109"/>
      <c r="D24" s="99">
        <f>D22-D23</f>
        <v>24000000</v>
      </c>
    </row>
    <row r="25" spans="1:4" x14ac:dyDescent="0.2">
      <c r="A25" s="62" t="s">
        <v>126</v>
      </c>
      <c r="B25" s="19">
        <v>143000000</v>
      </c>
      <c r="C25" s="110"/>
      <c r="D25" s="19">
        <v>19000000</v>
      </c>
    </row>
    <row r="26" spans="1:4" ht="13.5" thickBot="1" x14ac:dyDescent="0.25">
      <c r="A26" s="32" t="s">
        <v>20</v>
      </c>
      <c r="B26" s="108">
        <f>B24-B25</f>
        <v>42000000</v>
      </c>
      <c r="C26" s="109"/>
      <c r="D26" s="108">
        <f>D24-D25</f>
        <v>5000000</v>
      </c>
    </row>
    <row r="27" spans="1:4" ht="13.5" thickTop="1" x14ac:dyDescent="0.2">
      <c r="A27" s="27"/>
      <c r="B27" s="19"/>
      <c r="C27" s="110"/>
      <c r="D27" s="19"/>
    </row>
    <row r="28" spans="1:4" ht="19.5" x14ac:dyDescent="0.2">
      <c r="A28" s="32" t="s">
        <v>21</v>
      </c>
      <c r="B28" s="41">
        <v>54200000</v>
      </c>
      <c r="C28" s="41"/>
      <c r="D28" s="41">
        <v>29800000</v>
      </c>
    </row>
    <row r="29" spans="1:4" ht="20.25" x14ac:dyDescent="0.2">
      <c r="A29" s="25" t="s">
        <v>22</v>
      </c>
      <c r="B29" s="28">
        <v>0.78</v>
      </c>
      <c r="C29" s="28"/>
      <c r="D29" s="28">
        <v>0.16</v>
      </c>
    </row>
    <row r="30" spans="1:4" s="55" customFormat="1" x14ac:dyDescent="0.2">
      <c r="A30" s="25"/>
      <c r="B30" s="28"/>
      <c r="C30" s="28"/>
      <c r="D30" s="28"/>
    </row>
    <row r="31" spans="1:4" s="55" customFormat="1" ht="17.25" customHeight="1" x14ac:dyDescent="0.2">
      <c r="A31" s="129" t="s">
        <v>127</v>
      </c>
      <c r="B31" s="129"/>
      <c r="C31" s="129"/>
      <c r="D31" s="129"/>
    </row>
    <row r="32" spans="1:4" s="55" customFormat="1" ht="17.25" customHeight="1" x14ac:dyDescent="0.2">
      <c r="A32" s="129" t="s">
        <v>128</v>
      </c>
      <c r="B32" s="129"/>
      <c r="C32" s="129"/>
      <c r="D32" s="129"/>
    </row>
    <row r="33" spans="1:4" x14ac:dyDescent="0.2">
      <c r="A33" s="105"/>
      <c r="B33" s="106"/>
      <c r="C33" s="106"/>
      <c r="D33" s="55"/>
    </row>
    <row r="34" spans="1:4" ht="51" customHeight="1" x14ac:dyDescent="0.2">
      <c r="A34" s="132" t="s">
        <v>133</v>
      </c>
      <c r="B34" s="132"/>
      <c r="C34" s="132"/>
      <c r="D34" s="132"/>
    </row>
    <row r="35" spans="1:4" ht="24" customHeight="1" x14ac:dyDescent="0.2">
      <c r="A35" s="54"/>
      <c r="C35" s="114"/>
      <c r="D35" s="114" t="s">
        <v>131</v>
      </c>
    </row>
    <row r="36" spans="1:4" x14ac:dyDescent="0.2">
      <c r="A36" s="54"/>
      <c r="C36" s="111"/>
      <c r="D36" s="52">
        <f>B3</f>
        <v>2016</v>
      </c>
    </row>
    <row r="37" spans="1:4" x14ac:dyDescent="0.2">
      <c r="A37" s="123" t="s">
        <v>24</v>
      </c>
      <c r="B37" s="124"/>
      <c r="C37" s="33"/>
      <c r="D37" s="33">
        <v>185000000</v>
      </c>
    </row>
    <row r="38" spans="1:4" x14ac:dyDescent="0.2">
      <c r="A38" s="25" t="s">
        <v>25</v>
      </c>
      <c r="C38" s="58"/>
      <c r="D38" s="19"/>
    </row>
    <row r="39" spans="1:4" x14ac:dyDescent="0.2">
      <c r="A39" s="123" t="s">
        <v>5</v>
      </c>
      <c r="B39" s="124"/>
      <c r="C39" s="34"/>
      <c r="D39" s="34">
        <v>54000000</v>
      </c>
    </row>
    <row r="40" spans="1:4" x14ac:dyDescent="0.2">
      <c r="A40" s="25" t="s">
        <v>10</v>
      </c>
      <c r="C40" s="58"/>
      <c r="D40" s="19">
        <v>-56000000</v>
      </c>
    </row>
    <row r="41" spans="1:4" x14ac:dyDescent="0.2">
      <c r="A41" s="123" t="s">
        <v>26</v>
      </c>
      <c r="B41" s="124"/>
      <c r="C41" s="34"/>
      <c r="D41" s="34">
        <v>33000000</v>
      </c>
    </row>
    <row r="42" spans="1:4" x14ac:dyDescent="0.2">
      <c r="A42" s="25" t="s">
        <v>27</v>
      </c>
      <c r="C42" s="58"/>
      <c r="D42" s="19">
        <v>46000000</v>
      </c>
    </row>
    <row r="43" spans="1:4" x14ac:dyDescent="0.2">
      <c r="A43" s="118" t="s">
        <v>28</v>
      </c>
      <c r="B43" s="124"/>
      <c r="C43" s="34"/>
      <c r="D43" s="34">
        <v>-14000000</v>
      </c>
    </row>
    <row r="44" spans="1:4" x14ac:dyDescent="0.2">
      <c r="A44" s="25" t="s">
        <v>129</v>
      </c>
      <c r="C44" s="58"/>
      <c r="D44" s="19">
        <v>-1000000</v>
      </c>
    </row>
    <row r="45" spans="1:4" x14ac:dyDescent="0.2">
      <c r="A45" s="118" t="s">
        <v>87</v>
      </c>
      <c r="B45" s="124"/>
      <c r="C45" s="34"/>
      <c r="D45" s="34">
        <v>-16000000</v>
      </c>
    </row>
    <row r="46" spans="1:4" ht="19.5" x14ac:dyDescent="0.2">
      <c r="A46" s="116" t="s">
        <v>29</v>
      </c>
      <c r="C46" s="58"/>
      <c r="D46" s="19">
        <v>5000000</v>
      </c>
    </row>
    <row r="47" spans="1:4" x14ac:dyDescent="0.2">
      <c r="A47" s="118" t="s">
        <v>30</v>
      </c>
      <c r="B47" s="124"/>
      <c r="C47" s="109"/>
      <c r="D47" s="39">
        <v>-68000000</v>
      </c>
    </row>
    <row r="48" spans="1:4" x14ac:dyDescent="0.2">
      <c r="A48" s="116" t="s">
        <v>134</v>
      </c>
      <c r="C48" s="112"/>
      <c r="D48" s="117">
        <f>SUM(D37:D47)</f>
        <v>168000000</v>
      </c>
    </row>
    <row r="49" spans="1:4" x14ac:dyDescent="0.2">
      <c r="A49" s="118" t="s">
        <v>27</v>
      </c>
      <c r="B49" s="124"/>
      <c r="C49" s="115"/>
      <c r="D49" s="119">
        <v>-46000000</v>
      </c>
    </row>
    <row r="50" spans="1:4" x14ac:dyDescent="0.2">
      <c r="A50" s="120" t="s">
        <v>34</v>
      </c>
      <c r="C50" s="113"/>
      <c r="D50" s="121">
        <v>1000000</v>
      </c>
    </row>
    <row r="51" spans="1:4" x14ac:dyDescent="0.2">
      <c r="A51" s="118" t="s">
        <v>15</v>
      </c>
      <c r="B51" s="124"/>
      <c r="C51" s="115"/>
      <c r="D51" s="119">
        <v>-1000000</v>
      </c>
    </row>
    <row r="52" spans="1:4" x14ac:dyDescent="0.2">
      <c r="A52" s="116" t="s">
        <v>135</v>
      </c>
      <c r="C52" s="112"/>
      <c r="D52" s="117">
        <f>SUM(D48:D51)</f>
        <v>122000000</v>
      </c>
    </row>
    <row r="53" spans="1:4" x14ac:dyDescent="0.2">
      <c r="A53" s="118" t="s">
        <v>36</v>
      </c>
      <c r="B53" s="124"/>
      <c r="C53" s="115"/>
      <c r="D53" s="119">
        <v>-35000000</v>
      </c>
    </row>
    <row r="54" spans="1:4" x14ac:dyDescent="0.2">
      <c r="A54" s="116" t="s">
        <v>37</v>
      </c>
      <c r="C54" s="113"/>
      <c r="D54" s="122">
        <v>-19000000</v>
      </c>
    </row>
    <row r="55" spans="1:4" x14ac:dyDescent="0.2">
      <c r="A55" s="118" t="s">
        <v>136</v>
      </c>
      <c r="B55" s="124"/>
      <c r="C55" s="125"/>
      <c r="D55" s="126">
        <f>SUM(D52:D54)</f>
        <v>68000000</v>
      </c>
    </row>
    <row r="57" spans="1:4" ht="12.75" customHeight="1" x14ac:dyDescent="0.2">
      <c r="A57" s="129" t="s">
        <v>130</v>
      </c>
      <c r="B57" s="129"/>
      <c r="C57" s="129"/>
      <c r="D57" s="129"/>
    </row>
  </sheetData>
  <mergeCells count="6">
    <mergeCell ref="A1:D1"/>
    <mergeCell ref="A57:D57"/>
    <mergeCell ref="A31:D31"/>
    <mergeCell ref="A32:D32"/>
    <mergeCell ref="B2:D2"/>
    <mergeCell ref="A34:D34"/>
  </mergeCells>
  <pageMargins left="0.7" right="0.7" top="0.75" bottom="0.75" header="0.3" footer="0.3"/>
  <pageSetup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07"/>
  <sheetViews>
    <sheetView zoomScale="120" zoomScaleNormal="120" workbookViewId="0">
      <selection sqref="A1:E1"/>
    </sheetView>
  </sheetViews>
  <sheetFormatPr defaultColWidth="21.5" defaultRowHeight="12.75" x14ac:dyDescent="0.2"/>
  <cols>
    <col min="1" max="1" width="58.1640625" customWidth="1"/>
    <col min="2" max="2" width="15.83203125" customWidth="1"/>
    <col min="3" max="3" width="0.6640625" customWidth="1"/>
    <col min="4" max="4" width="16" customWidth="1"/>
    <col min="5" max="5" width="0.6640625" customWidth="1"/>
  </cols>
  <sheetData>
    <row r="1" spans="1:5" ht="37.5" customHeight="1" x14ac:dyDescent="0.2">
      <c r="A1" s="133" t="s">
        <v>119</v>
      </c>
      <c r="B1" s="147"/>
      <c r="C1" s="147"/>
      <c r="D1" s="147"/>
      <c r="E1" s="147"/>
    </row>
    <row r="2" spans="1:5" ht="14.1" customHeight="1" x14ac:dyDescent="0.2">
      <c r="A2" s="12"/>
      <c r="B2" s="145" t="s">
        <v>0</v>
      </c>
      <c r="C2" s="146"/>
      <c r="D2" s="146"/>
      <c r="E2" s="146"/>
    </row>
    <row r="3" spans="1:5" ht="12.75" customHeight="1" x14ac:dyDescent="0.2">
      <c r="A3" s="14"/>
      <c r="B3" s="15">
        <v>2016</v>
      </c>
      <c r="C3" s="16"/>
      <c r="D3" s="15" t="s">
        <v>123</v>
      </c>
      <c r="E3" s="16"/>
    </row>
    <row r="4" spans="1:5" ht="11.1" customHeight="1" x14ac:dyDescent="0.2">
      <c r="A4" s="32" t="s">
        <v>1</v>
      </c>
      <c r="B4" s="33"/>
      <c r="C4" s="34"/>
      <c r="D4" s="35"/>
      <c r="E4" s="20"/>
    </row>
    <row r="5" spans="1:5" ht="11.1" customHeight="1" x14ac:dyDescent="0.2">
      <c r="A5" s="29" t="s">
        <v>2</v>
      </c>
      <c r="B5" s="18">
        <v>526000000</v>
      </c>
      <c r="C5" s="19"/>
      <c r="D5" s="18">
        <v>458000000</v>
      </c>
      <c r="E5" s="19"/>
    </row>
    <row r="6" spans="1:5" ht="11.1" customHeight="1" x14ac:dyDescent="0.2">
      <c r="A6" s="36" t="s">
        <v>3</v>
      </c>
      <c r="B6" s="34">
        <v>189000000</v>
      </c>
      <c r="C6" s="34"/>
      <c r="D6" s="34">
        <v>37000000</v>
      </c>
      <c r="E6" s="19"/>
    </row>
    <row r="7" spans="1:5" ht="11.1" customHeight="1" x14ac:dyDescent="0.2">
      <c r="A7" s="30" t="s">
        <v>124</v>
      </c>
      <c r="B7" s="21">
        <f>+B5+B6</f>
        <v>715000000</v>
      </c>
      <c r="C7" s="22"/>
      <c r="D7" s="21">
        <f>+D5+D6</f>
        <v>495000000</v>
      </c>
      <c r="E7" s="22"/>
    </row>
    <row r="8" spans="1:5" ht="11.1" customHeight="1" x14ac:dyDescent="0.2">
      <c r="A8" s="32" t="s">
        <v>4</v>
      </c>
      <c r="B8" s="37"/>
      <c r="C8" s="37"/>
      <c r="D8" s="37"/>
      <c r="E8" s="23"/>
    </row>
    <row r="9" spans="1:5" ht="11.1" customHeight="1" x14ac:dyDescent="0.2">
      <c r="A9" s="29" t="s">
        <v>125</v>
      </c>
      <c r="B9" s="19">
        <v>202000000</v>
      </c>
      <c r="C9" s="19"/>
      <c r="D9" s="19">
        <v>107000000</v>
      </c>
      <c r="E9" s="19"/>
    </row>
    <row r="10" spans="1:5" ht="11.1" customHeight="1" x14ac:dyDescent="0.2">
      <c r="A10" s="36" t="s">
        <v>5</v>
      </c>
      <c r="B10" s="34">
        <v>205000000</v>
      </c>
      <c r="C10" s="34"/>
      <c r="D10" s="34">
        <v>158000000</v>
      </c>
      <c r="E10" s="19"/>
    </row>
    <row r="11" spans="1:5" ht="11.1" customHeight="1" x14ac:dyDescent="0.2">
      <c r="A11" s="29" t="s">
        <v>6</v>
      </c>
      <c r="B11" s="24">
        <v>18000000</v>
      </c>
      <c r="C11" s="19"/>
      <c r="D11" s="24">
        <v>16000000</v>
      </c>
      <c r="E11" s="19"/>
    </row>
    <row r="12" spans="1:5" ht="11.1" customHeight="1" x14ac:dyDescent="0.2">
      <c r="A12" s="38" t="s">
        <v>7</v>
      </c>
      <c r="B12" s="39">
        <f>SUM(B9:B11)</f>
        <v>425000000</v>
      </c>
      <c r="C12" s="34"/>
      <c r="D12" s="39">
        <f>SUM(D9:D11)</f>
        <v>281000000</v>
      </c>
      <c r="E12" s="19"/>
    </row>
    <row r="13" spans="1:5" ht="11.1" customHeight="1" x14ac:dyDescent="0.2">
      <c r="A13" s="17" t="s">
        <v>8</v>
      </c>
      <c r="B13" s="24">
        <f>B7-B12</f>
        <v>290000000</v>
      </c>
      <c r="C13" s="19"/>
      <c r="D13" s="24">
        <f>D7-D12</f>
        <v>214000000</v>
      </c>
      <c r="E13" s="19"/>
    </row>
    <row r="14" spans="1:5" ht="11.1" customHeight="1" x14ac:dyDescent="0.2">
      <c r="A14" s="32" t="s">
        <v>9</v>
      </c>
      <c r="B14" s="37"/>
      <c r="C14" s="37"/>
      <c r="D14" s="37"/>
      <c r="E14" s="23"/>
    </row>
    <row r="15" spans="1:5" ht="11.1" customHeight="1" x14ac:dyDescent="0.2">
      <c r="A15" s="29" t="s">
        <v>10</v>
      </c>
      <c r="B15" s="19">
        <v>-147000000</v>
      </c>
      <c r="C15" s="19"/>
      <c r="D15" s="19">
        <v>-117000000</v>
      </c>
      <c r="E15" s="19"/>
    </row>
    <row r="16" spans="1:5" ht="11.1" customHeight="1" x14ac:dyDescent="0.2">
      <c r="A16" s="36" t="s">
        <v>11</v>
      </c>
      <c r="B16" s="34">
        <v>55000000</v>
      </c>
      <c r="C16" s="34"/>
      <c r="D16" s="34">
        <v>24000000</v>
      </c>
      <c r="E16" s="19"/>
    </row>
    <row r="17" spans="1:5" ht="11.1" customHeight="1" x14ac:dyDescent="0.2">
      <c r="A17" s="57" t="s">
        <v>12</v>
      </c>
      <c r="B17" s="58">
        <v>20000000</v>
      </c>
      <c r="C17" s="58"/>
      <c r="D17" s="58">
        <v>18000000</v>
      </c>
      <c r="E17" s="19"/>
    </row>
    <row r="18" spans="1:5" ht="11.1" customHeight="1" x14ac:dyDescent="0.2">
      <c r="A18" s="36" t="s">
        <v>13</v>
      </c>
      <c r="B18" s="34">
        <v>-4000000</v>
      </c>
      <c r="C18" s="34"/>
      <c r="D18" s="34">
        <v>-2000000</v>
      </c>
      <c r="E18" s="19"/>
    </row>
    <row r="19" spans="1:5" ht="11.1" customHeight="1" x14ac:dyDescent="0.2">
      <c r="A19" s="57" t="s">
        <v>14</v>
      </c>
      <c r="B19" s="58">
        <v>189000000</v>
      </c>
      <c r="C19" s="58"/>
      <c r="D19" s="58">
        <v>0</v>
      </c>
      <c r="E19" s="19"/>
    </row>
    <row r="20" spans="1:5" ht="11.1" customHeight="1" x14ac:dyDescent="0.2">
      <c r="A20" s="36" t="s">
        <v>15</v>
      </c>
      <c r="B20" s="39">
        <v>-2000000</v>
      </c>
      <c r="C20" s="34"/>
      <c r="D20" s="39">
        <v>-10000000</v>
      </c>
      <c r="E20" s="19"/>
    </row>
    <row r="21" spans="1:5" ht="11.1" customHeight="1" x14ac:dyDescent="0.2">
      <c r="A21" s="60" t="s">
        <v>16</v>
      </c>
      <c r="B21" s="59">
        <f>SUM(B15:B20)</f>
        <v>111000000</v>
      </c>
      <c r="C21" s="58"/>
      <c r="D21" s="59">
        <f>SUM(D15:D20)</f>
        <v>-87000000</v>
      </c>
      <c r="E21" s="19"/>
    </row>
    <row r="22" spans="1:5" ht="11.1" customHeight="1" x14ac:dyDescent="0.2">
      <c r="A22" s="32" t="s">
        <v>17</v>
      </c>
      <c r="B22" s="34">
        <f>B13+B21</f>
        <v>401000000</v>
      </c>
      <c r="C22" s="34"/>
      <c r="D22" s="34">
        <f>D13+D21</f>
        <v>127000000</v>
      </c>
      <c r="E22" s="19"/>
    </row>
    <row r="23" spans="1:5" ht="11.1" customHeight="1" x14ac:dyDescent="0.2">
      <c r="A23" s="61" t="s">
        <v>18</v>
      </c>
      <c r="B23" s="59">
        <v>56000000</v>
      </c>
      <c r="C23" s="58"/>
      <c r="D23" s="59">
        <v>25000000</v>
      </c>
      <c r="E23" s="19"/>
    </row>
    <row r="24" spans="1:5" ht="11.1" customHeight="1" x14ac:dyDescent="0.2">
      <c r="A24" s="32" t="s">
        <v>19</v>
      </c>
      <c r="B24" s="99">
        <f>B22-B23</f>
        <v>345000000</v>
      </c>
      <c r="C24" s="34"/>
      <c r="D24" s="99">
        <f>SUM(D22-D23)</f>
        <v>102000000</v>
      </c>
      <c r="E24" s="19"/>
    </row>
    <row r="25" spans="1:5" ht="12.75" customHeight="1" x14ac:dyDescent="0.2">
      <c r="A25" s="62" t="s">
        <v>126</v>
      </c>
      <c r="B25" s="58">
        <v>263000000</v>
      </c>
      <c r="C25" s="63"/>
      <c r="D25" s="69">
        <v>92000000</v>
      </c>
      <c r="E25" s="26"/>
    </row>
    <row r="26" spans="1:5" ht="11.1" customHeight="1" thickBot="1" x14ac:dyDescent="0.25">
      <c r="A26" s="32" t="s">
        <v>20</v>
      </c>
      <c r="B26" s="108">
        <f>B24-B25</f>
        <v>82000000</v>
      </c>
      <c r="C26" s="34"/>
      <c r="D26" s="108">
        <f>D24-D25</f>
        <v>10000000</v>
      </c>
      <c r="E26" s="26"/>
    </row>
    <row r="27" spans="1:5" ht="11.1" customHeight="1" thickTop="1" x14ac:dyDescent="0.2">
      <c r="A27" s="27"/>
      <c r="B27" s="19"/>
      <c r="C27" s="26"/>
      <c r="D27" s="26"/>
      <c r="E27" s="26"/>
    </row>
    <row r="28" spans="1:5" ht="22.5" customHeight="1" x14ac:dyDescent="0.2">
      <c r="A28" s="32" t="s">
        <v>21</v>
      </c>
      <c r="B28" s="41">
        <v>43800000</v>
      </c>
      <c r="C28" s="40"/>
      <c r="D28" s="41">
        <v>22800000</v>
      </c>
      <c r="E28" s="26"/>
    </row>
    <row r="29" spans="1:5" ht="22.5" customHeight="1" x14ac:dyDescent="0.2">
      <c r="A29" s="56" t="s">
        <v>22</v>
      </c>
      <c r="B29" s="28">
        <v>1.88</v>
      </c>
      <c r="C29" s="26"/>
      <c r="D29" s="28">
        <v>0.46</v>
      </c>
      <c r="E29" s="26"/>
    </row>
    <row r="30" spans="1:5" s="11" customFormat="1" ht="8.25" customHeight="1" x14ac:dyDescent="0.2">
      <c r="A30" s="56"/>
      <c r="B30" s="28"/>
      <c r="C30" s="26"/>
      <c r="D30" s="28"/>
      <c r="E30" s="26"/>
    </row>
    <row r="31" spans="1:5" s="11" customFormat="1" ht="17.25" customHeight="1" x14ac:dyDescent="0.2">
      <c r="A31" s="129" t="s">
        <v>127</v>
      </c>
      <c r="B31" s="129"/>
      <c r="C31" s="129"/>
      <c r="D31" s="129"/>
      <c r="E31" s="26"/>
    </row>
    <row r="32" spans="1:5" s="11" customFormat="1" ht="17.25" customHeight="1" x14ac:dyDescent="0.2">
      <c r="A32" s="129" t="s">
        <v>128</v>
      </c>
      <c r="B32" s="129"/>
      <c r="C32" s="129"/>
      <c r="D32" s="129"/>
      <c r="E32" s="26"/>
    </row>
    <row r="33" spans="1:5" ht="54" customHeight="1" x14ac:dyDescent="0.2">
      <c r="A33" s="148" t="s">
        <v>120</v>
      </c>
      <c r="B33" s="149"/>
      <c r="C33" s="149"/>
      <c r="D33" s="149"/>
      <c r="E33" s="1"/>
    </row>
    <row r="34" spans="1:5" ht="11.1" customHeight="1" x14ac:dyDescent="0.2">
      <c r="A34" s="1"/>
      <c r="B34" s="1"/>
      <c r="C34" s="1"/>
      <c r="D34" s="1"/>
      <c r="E34" s="1"/>
    </row>
    <row r="35" spans="1:5" ht="11.1" customHeight="1" x14ac:dyDescent="0.2">
      <c r="A35" s="2"/>
      <c r="C35" s="1"/>
      <c r="D35" s="3" t="s">
        <v>23</v>
      </c>
      <c r="E35" s="1"/>
    </row>
    <row r="36" spans="1:5" ht="11.1" customHeight="1" x14ac:dyDescent="0.2">
      <c r="A36" s="150" t="s">
        <v>24</v>
      </c>
      <c r="B36" s="150"/>
      <c r="C36" s="31"/>
      <c r="D36" s="64">
        <v>345000000</v>
      </c>
      <c r="E36" s="1"/>
    </row>
    <row r="37" spans="1:5" ht="11.1" customHeight="1" x14ac:dyDescent="0.2">
      <c r="A37" s="143" t="s">
        <v>25</v>
      </c>
      <c r="B37" s="143"/>
      <c r="C37" s="1"/>
      <c r="D37" s="4"/>
      <c r="E37" s="1"/>
    </row>
    <row r="38" spans="1:5" ht="11.1" customHeight="1" x14ac:dyDescent="0.2">
      <c r="A38" s="144" t="s">
        <v>5</v>
      </c>
      <c r="B38" s="144"/>
      <c r="C38" s="31"/>
      <c r="D38" s="5">
        <v>205000000</v>
      </c>
      <c r="E38" s="1"/>
    </row>
    <row r="39" spans="1:5" ht="11.1" customHeight="1" x14ac:dyDescent="0.2">
      <c r="A39" s="142" t="s">
        <v>10</v>
      </c>
      <c r="B39" s="142"/>
      <c r="C39" s="1"/>
      <c r="D39" s="6">
        <v>147000000</v>
      </c>
      <c r="E39" s="1"/>
    </row>
    <row r="40" spans="1:5" ht="11.1" customHeight="1" x14ac:dyDescent="0.2">
      <c r="A40" s="144" t="s">
        <v>26</v>
      </c>
      <c r="B40" s="144"/>
      <c r="C40" s="31"/>
      <c r="D40" s="5">
        <v>56000000</v>
      </c>
      <c r="E40" s="1"/>
    </row>
    <row r="41" spans="1:5" ht="11.1" customHeight="1" x14ac:dyDescent="0.2">
      <c r="A41" s="142" t="s">
        <v>27</v>
      </c>
      <c r="B41" s="142"/>
      <c r="C41" s="1"/>
      <c r="D41" s="6">
        <v>152000000</v>
      </c>
      <c r="E41" s="1"/>
    </row>
    <row r="42" spans="1:5" ht="11.1" customHeight="1" x14ac:dyDescent="0.2">
      <c r="A42" s="138" t="s">
        <v>28</v>
      </c>
      <c r="B42" s="138"/>
      <c r="C42" s="31"/>
      <c r="D42" s="5">
        <v>-55000000</v>
      </c>
      <c r="E42" s="1"/>
    </row>
    <row r="43" spans="1:5" ht="11.1" customHeight="1" x14ac:dyDescent="0.2">
      <c r="A43" s="141" t="s">
        <v>129</v>
      </c>
      <c r="B43" s="142"/>
      <c r="C43" s="1"/>
      <c r="D43" s="6">
        <v>-37000000</v>
      </c>
      <c r="E43" s="1"/>
    </row>
    <row r="44" spans="1:5" ht="11.1" customHeight="1" x14ac:dyDescent="0.2">
      <c r="A44" s="138" t="s">
        <v>13</v>
      </c>
      <c r="B44" s="138"/>
      <c r="C44" s="31"/>
      <c r="D44" s="5">
        <v>4000000</v>
      </c>
      <c r="E44" s="1"/>
    </row>
    <row r="45" spans="1:5" ht="19.5" customHeight="1" x14ac:dyDescent="0.2">
      <c r="A45" s="135" t="s">
        <v>29</v>
      </c>
      <c r="B45" s="135"/>
      <c r="C45" s="1"/>
      <c r="D45" s="6">
        <v>5000000</v>
      </c>
      <c r="E45" s="1"/>
    </row>
    <row r="46" spans="1:5" ht="11.1" customHeight="1" x14ac:dyDescent="0.2">
      <c r="A46" s="138" t="s">
        <v>30</v>
      </c>
      <c r="B46" s="138"/>
      <c r="C46" s="31"/>
      <c r="D46" s="5">
        <v>-179000000</v>
      </c>
      <c r="E46" s="1"/>
    </row>
    <row r="47" spans="1:5" ht="11.1" customHeight="1" x14ac:dyDescent="0.2">
      <c r="A47" s="135" t="s">
        <v>31</v>
      </c>
      <c r="B47" s="135"/>
      <c r="C47" s="1"/>
      <c r="D47" s="7">
        <v>-4000000</v>
      </c>
      <c r="E47" s="1"/>
    </row>
    <row r="48" spans="1:5" ht="11.1" customHeight="1" x14ac:dyDescent="0.2">
      <c r="A48" s="136" t="s">
        <v>32</v>
      </c>
      <c r="B48" s="136"/>
      <c r="C48" s="31"/>
      <c r="D48" s="64">
        <f>SUM(D36:D47)</f>
        <v>639000000</v>
      </c>
      <c r="E48" s="1"/>
    </row>
    <row r="49" spans="1:5" ht="11.1" customHeight="1" x14ac:dyDescent="0.2">
      <c r="A49" s="137" t="s">
        <v>27</v>
      </c>
      <c r="B49" s="137"/>
      <c r="C49" s="65"/>
      <c r="D49" s="66">
        <v>-152000000</v>
      </c>
      <c r="E49" s="1"/>
    </row>
    <row r="50" spans="1:5" ht="11.1" customHeight="1" x14ac:dyDescent="0.2">
      <c r="A50" s="138" t="s">
        <v>33</v>
      </c>
      <c r="B50" s="138"/>
      <c r="C50" s="31"/>
      <c r="D50" s="8">
        <v>-2000000</v>
      </c>
      <c r="E50" s="1"/>
    </row>
    <row r="51" spans="1:5" ht="11.1" customHeight="1" x14ac:dyDescent="0.2">
      <c r="A51" s="135" t="s">
        <v>34</v>
      </c>
      <c r="B51" s="135"/>
      <c r="C51" s="1"/>
      <c r="D51" s="9">
        <v>-2000000</v>
      </c>
      <c r="E51" s="1"/>
    </row>
    <row r="52" spans="1:5" ht="11.1" customHeight="1" x14ac:dyDescent="0.2">
      <c r="A52" s="139" t="s">
        <v>15</v>
      </c>
      <c r="B52" s="139"/>
      <c r="C52" s="31"/>
      <c r="D52" s="67">
        <v>-1000000</v>
      </c>
      <c r="E52" s="1"/>
    </row>
    <row r="53" spans="1:5" s="103" customFormat="1" ht="11.1" customHeight="1" x14ac:dyDescent="0.2">
      <c r="A53" s="140" t="s">
        <v>35</v>
      </c>
      <c r="B53" s="140"/>
      <c r="C53" s="65"/>
      <c r="D53" s="102">
        <f>SUM(D48:D52)</f>
        <v>482000000</v>
      </c>
      <c r="E53" s="65"/>
    </row>
    <row r="54" spans="1:5" ht="11.1" customHeight="1" x14ac:dyDescent="0.2">
      <c r="A54" s="139" t="s">
        <v>36</v>
      </c>
      <c r="B54" s="139"/>
      <c r="C54" s="31"/>
      <c r="D54" s="67">
        <v>-162000000</v>
      </c>
      <c r="E54" s="1"/>
    </row>
    <row r="55" spans="1:5" s="103" customFormat="1" ht="11.1" customHeight="1" x14ac:dyDescent="0.2">
      <c r="A55" s="137" t="s">
        <v>37</v>
      </c>
      <c r="B55" s="137"/>
      <c r="C55" s="65"/>
      <c r="D55" s="66">
        <v>-98000000</v>
      </c>
      <c r="E55" s="65"/>
    </row>
    <row r="56" spans="1:5" ht="11.1" customHeight="1" x14ac:dyDescent="0.2">
      <c r="A56" s="134" t="s">
        <v>38</v>
      </c>
      <c r="B56" s="134"/>
      <c r="C56" s="31"/>
      <c r="D56" s="104">
        <f>SUM(D53:D55)</f>
        <v>222000000</v>
      </c>
      <c r="E56" s="1"/>
    </row>
    <row r="57" spans="1:5" s="55" customFormat="1" ht="6" customHeight="1" x14ac:dyDescent="0.2">
      <c r="A57" s="68"/>
      <c r="B57" s="68"/>
      <c r="C57" s="65"/>
      <c r="D57" s="101"/>
      <c r="E57" s="1"/>
    </row>
    <row r="58" spans="1:5" ht="12.75" customHeight="1" x14ac:dyDescent="0.2">
      <c r="A58" s="129" t="s">
        <v>130</v>
      </c>
      <c r="B58" s="129"/>
      <c r="C58" s="129"/>
      <c r="D58" s="129"/>
      <c r="E58" s="1"/>
    </row>
    <row r="59" spans="1:5" ht="18.75" customHeight="1" x14ac:dyDescent="0.2">
      <c r="A59" s="1"/>
      <c r="B59" s="1"/>
      <c r="C59" s="1"/>
      <c r="D59" s="1"/>
      <c r="E59" s="1"/>
    </row>
    <row r="60" spans="1:5" ht="18.75" customHeight="1" x14ac:dyDescent="0.2">
      <c r="A60" s="1"/>
      <c r="B60" s="1"/>
      <c r="C60" s="1"/>
      <c r="D60" s="1"/>
      <c r="E60" s="1"/>
    </row>
    <row r="61" spans="1:5" ht="18.75" customHeight="1" x14ac:dyDescent="0.2">
      <c r="A61" s="1"/>
      <c r="B61" s="1"/>
      <c r="C61" s="1"/>
      <c r="D61" s="1"/>
      <c r="E61" s="1"/>
    </row>
    <row r="62" spans="1:5" ht="18.75" customHeight="1" x14ac:dyDescent="0.2">
      <c r="A62" s="1"/>
      <c r="B62" s="1"/>
      <c r="C62" s="1"/>
      <c r="D62" s="1"/>
      <c r="E62" s="1"/>
    </row>
    <row r="63" spans="1:5" ht="18.75" customHeight="1" x14ac:dyDescent="0.2">
      <c r="A63" s="1"/>
      <c r="B63" s="1"/>
      <c r="C63" s="1"/>
      <c r="D63" s="1"/>
      <c r="E63" s="1"/>
    </row>
    <row r="64" spans="1:5" ht="18.75" customHeight="1" x14ac:dyDescent="0.2">
      <c r="A64" s="1"/>
      <c r="B64" s="1"/>
      <c r="C64" s="1"/>
      <c r="D64" s="1"/>
      <c r="E64" s="1"/>
    </row>
    <row r="65" spans="1:5" ht="18.75" customHeight="1" x14ac:dyDescent="0.2">
      <c r="A65" s="1"/>
      <c r="B65" s="1"/>
      <c r="C65" s="1"/>
      <c r="D65" s="1"/>
      <c r="E65" s="1"/>
    </row>
    <row r="66" spans="1:5" ht="18.75" customHeight="1" x14ac:dyDescent="0.2">
      <c r="A66" s="1"/>
      <c r="B66" s="1"/>
      <c r="C66" s="1"/>
      <c r="D66" s="1"/>
      <c r="E66" s="1"/>
    </row>
    <row r="67" spans="1:5" ht="18.75" customHeight="1" x14ac:dyDescent="0.2">
      <c r="A67" s="1"/>
      <c r="B67" s="1"/>
      <c r="C67" s="1"/>
      <c r="D67" s="1"/>
      <c r="E67" s="1"/>
    </row>
    <row r="68" spans="1:5" ht="18.75" customHeight="1" x14ac:dyDescent="0.2">
      <c r="A68" s="1"/>
      <c r="B68" s="1"/>
      <c r="C68" s="1"/>
      <c r="D68" s="1"/>
      <c r="E68" s="1"/>
    </row>
    <row r="69" spans="1:5" ht="18.75" customHeight="1" x14ac:dyDescent="0.2">
      <c r="A69" s="1"/>
      <c r="B69" s="1"/>
      <c r="C69" s="1"/>
      <c r="D69" s="1"/>
      <c r="E69" s="1"/>
    </row>
    <row r="70" spans="1:5" ht="18.75" customHeight="1" x14ac:dyDescent="0.2">
      <c r="A70" s="1"/>
      <c r="B70" s="1"/>
      <c r="C70" s="1"/>
      <c r="D70" s="1"/>
      <c r="E70" s="1"/>
    </row>
    <row r="71" spans="1:5" ht="18.75" customHeight="1" x14ac:dyDescent="0.2">
      <c r="A71" s="1"/>
      <c r="B71" s="1"/>
      <c r="C71" s="1"/>
      <c r="D71" s="1"/>
      <c r="E71" s="1"/>
    </row>
    <row r="72" spans="1:5" ht="18.75" customHeight="1" x14ac:dyDescent="0.2">
      <c r="A72" s="1"/>
      <c r="B72" s="1"/>
      <c r="C72" s="1"/>
      <c r="D72" s="1"/>
      <c r="E72" s="1"/>
    </row>
    <row r="73" spans="1:5" ht="18.75" customHeight="1" x14ac:dyDescent="0.2">
      <c r="A73" s="1"/>
      <c r="B73" s="1"/>
      <c r="C73" s="1"/>
      <c r="D73" s="1"/>
      <c r="E73" s="1"/>
    </row>
    <row r="74" spans="1:5" ht="18.75" customHeight="1" x14ac:dyDescent="0.2">
      <c r="A74" s="1"/>
      <c r="B74" s="1"/>
      <c r="C74" s="1"/>
      <c r="D74" s="1"/>
      <c r="E74" s="1"/>
    </row>
    <row r="75" spans="1:5" ht="18.75" customHeight="1" x14ac:dyDescent="0.2">
      <c r="A75" s="1"/>
      <c r="B75" s="1"/>
      <c r="C75" s="1"/>
      <c r="D75" s="1"/>
      <c r="E75" s="1"/>
    </row>
    <row r="76" spans="1:5" ht="18.75" customHeight="1" x14ac:dyDescent="0.2">
      <c r="A76" s="1"/>
      <c r="B76" s="1"/>
      <c r="C76" s="1"/>
      <c r="D76" s="1"/>
      <c r="E76" s="1"/>
    </row>
    <row r="77" spans="1:5" ht="18.75" customHeight="1" x14ac:dyDescent="0.2">
      <c r="A77" s="1"/>
      <c r="B77" s="1"/>
      <c r="C77" s="1"/>
      <c r="D77" s="1"/>
      <c r="E77" s="1"/>
    </row>
    <row r="78" spans="1:5" ht="18.75" customHeight="1" x14ac:dyDescent="0.2">
      <c r="A78" s="1"/>
      <c r="B78" s="1"/>
      <c r="C78" s="1"/>
      <c r="D78" s="1"/>
      <c r="E78" s="1"/>
    </row>
    <row r="79" spans="1:5" ht="18.75" customHeight="1" x14ac:dyDescent="0.2">
      <c r="A79" s="1"/>
      <c r="B79" s="1"/>
      <c r="C79" s="1"/>
      <c r="D79" s="1"/>
      <c r="E79" s="1"/>
    </row>
    <row r="80" spans="1:5" ht="18.75" customHeight="1" x14ac:dyDescent="0.2">
      <c r="A80" s="1"/>
      <c r="B80" s="1"/>
      <c r="C80" s="1"/>
      <c r="D80" s="1"/>
      <c r="E80" s="1"/>
    </row>
    <row r="81" spans="1:5" ht="18.75" customHeight="1" x14ac:dyDescent="0.2">
      <c r="A81" s="1"/>
      <c r="B81" s="1"/>
      <c r="C81" s="1"/>
      <c r="D81" s="1"/>
      <c r="E81" s="1"/>
    </row>
    <row r="82" spans="1:5" ht="18.75" customHeight="1" x14ac:dyDescent="0.2">
      <c r="A82" s="1"/>
      <c r="B82" s="1"/>
      <c r="C82" s="1"/>
      <c r="D82" s="1"/>
      <c r="E82" s="1"/>
    </row>
    <row r="83" spans="1:5" ht="18.75" customHeight="1" x14ac:dyDescent="0.2">
      <c r="A83" s="1"/>
      <c r="B83" s="1"/>
      <c r="C83" s="1"/>
      <c r="D83" s="1"/>
      <c r="E83" s="1"/>
    </row>
    <row r="84" spans="1:5" ht="18.75" customHeight="1" x14ac:dyDescent="0.2">
      <c r="A84" s="1"/>
      <c r="B84" s="1"/>
      <c r="C84" s="1"/>
      <c r="D84" s="1"/>
      <c r="E84" s="1"/>
    </row>
    <row r="85" spans="1:5" ht="18.75" customHeight="1" x14ac:dyDescent="0.2">
      <c r="A85" s="1"/>
      <c r="B85" s="1"/>
      <c r="C85" s="1"/>
      <c r="D85" s="1"/>
      <c r="E85" s="1"/>
    </row>
    <row r="86" spans="1:5" ht="18.75" customHeight="1" x14ac:dyDescent="0.2">
      <c r="A86" s="1"/>
      <c r="B86" s="1"/>
      <c r="C86" s="1"/>
      <c r="D86" s="1"/>
      <c r="E86" s="1"/>
    </row>
    <row r="87" spans="1:5" ht="18.75" customHeight="1" x14ac:dyDescent="0.2">
      <c r="A87" s="1"/>
      <c r="B87" s="1"/>
      <c r="C87" s="1"/>
      <c r="D87" s="1"/>
      <c r="E87" s="1"/>
    </row>
    <row r="88" spans="1:5" ht="18.75" customHeight="1" x14ac:dyDescent="0.2">
      <c r="A88" s="1"/>
      <c r="B88" s="1"/>
      <c r="C88" s="1"/>
      <c r="D88" s="1"/>
      <c r="E88" s="1"/>
    </row>
    <row r="89" spans="1:5" ht="18.75" customHeight="1" x14ac:dyDescent="0.2">
      <c r="A89" s="1"/>
      <c r="B89" s="1"/>
      <c r="C89" s="1"/>
      <c r="D89" s="1"/>
      <c r="E89" s="1"/>
    </row>
    <row r="90" spans="1:5" ht="18.75" customHeight="1" x14ac:dyDescent="0.2">
      <c r="A90" s="1"/>
      <c r="B90" s="1"/>
      <c r="C90" s="1"/>
      <c r="D90" s="1"/>
      <c r="E90" s="1"/>
    </row>
    <row r="91" spans="1:5" ht="18.75" customHeight="1" x14ac:dyDescent="0.2">
      <c r="A91" s="1"/>
      <c r="B91" s="1"/>
      <c r="C91" s="1"/>
      <c r="D91" s="1"/>
      <c r="E91" s="1"/>
    </row>
    <row r="92" spans="1:5" ht="18.75" customHeight="1" x14ac:dyDescent="0.2">
      <c r="A92" s="1"/>
      <c r="B92" s="1"/>
      <c r="C92" s="1"/>
      <c r="D92" s="1"/>
      <c r="E92" s="1"/>
    </row>
    <row r="93" spans="1:5" ht="18.75" customHeight="1" x14ac:dyDescent="0.2">
      <c r="A93" s="1"/>
      <c r="B93" s="1"/>
      <c r="C93" s="1"/>
      <c r="D93" s="1"/>
      <c r="E93" s="1"/>
    </row>
    <row r="94" spans="1:5" ht="18.75" customHeight="1" x14ac:dyDescent="0.2">
      <c r="A94" s="1"/>
      <c r="B94" s="1"/>
      <c r="C94" s="1"/>
      <c r="D94" s="1"/>
      <c r="E94" s="1"/>
    </row>
    <row r="95" spans="1:5" ht="18.75" customHeight="1" x14ac:dyDescent="0.2">
      <c r="A95" s="1"/>
      <c r="B95" s="1"/>
      <c r="C95" s="1"/>
      <c r="D95" s="1"/>
      <c r="E95" s="1"/>
    </row>
    <row r="96" spans="1:5" ht="18.75" customHeight="1" x14ac:dyDescent="0.2">
      <c r="A96" s="1"/>
      <c r="B96" s="1"/>
      <c r="C96" s="1"/>
      <c r="D96" s="1"/>
      <c r="E96" s="1"/>
    </row>
    <row r="97" spans="1:5" ht="18.75" customHeight="1" x14ac:dyDescent="0.2">
      <c r="A97" s="1"/>
      <c r="B97" s="1"/>
      <c r="C97" s="1"/>
      <c r="D97" s="1"/>
      <c r="E97" s="1"/>
    </row>
    <row r="98" spans="1:5" ht="18.75" customHeight="1" x14ac:dyDescent="0.2">
      <c r="A98" s="1"/>
      <c r="B98" s="1"/>
      <c r="C98" s="1"/>
      <c r="D98" s="1"/>
      <c r="E98" s="1"/>
    </row>
    <row r="99" spans="1:5" ht="18.75" customHeight="1" x14ac:dyDescent="0.2">
      <c r="A99" s="1"/>
      <c r="B99" s="1"/>
      <c r="C99" s="1"/>
      <c r="D99" s="1"/>
      <c r="E99" s="1"/>
    </row>
    <row r="100" spans="1:5" ht="18.75" customHeight="1" x14ac:dyDescent="0.2">
      <c r="A100" s="1"/>
      <c r="B100" s="1"/>
      <c r="C100" s="1"/>
      <c r="D100" s="1"/>
      <c r="E100" s="1"/>
    </row>
    <row r="101" spans="1:5" ht="18.75" customHeight="1" x14ac:dyDescent="0.2">
      <c r="A101" s="1"/>
      <c r="B101" s="1"/>
      <c r="C101" s="1"/>
      <c r="D101" s="1"/>
      <c r="E101" s="1"/>
    </row>
    <row r="102" spans="1:5" ht="18.75" customHeight="1" x14ac:dyDescent="0.2">
      <c r="A102" s="1"/>
      <c r="B102" s="1"/>
      <c r="C102" s="1"/>
      <c r="D102" s="1"/>
      <c r="E102" s="1"/>
    </row>
    <row r="103" spans="1:5" ht="18.75" customHeight="1" x14ac:dyDescent="0.2">
      <c r="A103" s="1"/>
      <c r="B103" s="1"/>
      <c r="C103" s="1"/>
      <c r="D103" s="1"/>
      <c r="E103" s="1"/>
    </row>
    <row r="104" spans="1:5" ht="18.75" customHeight="1" x14ac:dyDescent="0.2">
      <c r="A104" s="1"/>
      <c r="B104" s="1"/>
      <c r="C104" s="1"/>
      <c r="D104" s="1"/>
      <c r="E104" s="1"/>
    </row>
    <row r="105" spans="1:5" ht="18.75" customHeight="1" x14ac:dyDescent="0.2">
      <c r="A105" s="1"/>
      <c r="B105" s="1"/>
      <c r="C105" s="1"/>
      <c r="D105" s="1"/>
      <c r="E105" s="1"/>
    </row>
    <row r="106" spans="1:5" ht="18.75" customHeight="1" x14ac:dyDescent="0.2">
      <c r="A106" s="1"/>
      <c r="B106" s="1"/>
      <c r="C106" s="1"/>
      <c r="D106" s="1"/>
      <c r="E106" s="1"/>
    </row>
    <row r="107" spans="1:5" ht="18.75" customHeight="1" x14ac:dyDescent="0.2">
      <c r="A107" s="1"/>
      <c r="B107" s="1"/>
      <c r="C107" s="1"/>
      <c r="D107" s="1"/>
      <c r="E107" s="1"/>
    </row>
  </sheetData>
  <mergeCells count="27">
    <mergeCell ref="B2:E2"/>
    <mergeCell ref="A1:E1"/>
    <mergeCell ref="A33:D33"/>
    <mergeCell ref="A36:B36"/>
    <mergeCell ref="A31:D31"/>
    <mergeCell ref="A32:D32"/>
    <mergeCell ref="A37:B37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58:D58"/>
    <mergeCell ref="A56:B5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</mergeCells>
  <pageMargins left="0.7" right="0.7" top="0.75" bottom="0.75" header="0.3" footer="0.3"/>
  <pageSetup scale="9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3"/>
  <sheetViews>
    <sheetView zoomScale="120" zoomScaleNormal="120" workbookViewId="0">
      <selection sqref="A1:D1"/>
    </sheetView>
  </sheetViews>
  <sheetFormatPr defaultColWidth="21.5" defaultRowHeight="12.75" x14ac:dyDescent="0.2"/>
  <cols>
    <col min="1" max="1" width="67.1640625" customWidth="1"/>
    <col min="2" max="2" width="15.6640625" customWidth="1"/>
    <col min="3" max="3" width="0.6640625" customWidth="1"/>
    <col min="4" max="4" width="15.83203125" customWidth="1"/>
    <col min="6" max="6" width="35.6640625" customWidth="1"/>
    <col min="7" max="7" width="0.6640625" customWidth="1"/>
    <col min="9" max="9" width="0.6640625" customWidth="1"/>
  </cols>
  <sheetData>
    <row r="1" spans="1:4" ht="48.75" customHeight="1" x14ac:dyDescent="0.2">
      <c r="A1" s="148" t="s">
        <v>121</v>
      </c>
      <c r="B1" s="151"/>
      <c r="C1" s="151"/>
      <c r="D1" s="151"/>
    </row>
    <row r="2" spans="1:4" ht="11.1" customHeight="1" x14ac:dyDescent="0.2">
      <c r="A2" s="42"/>
      <c r="B2" s="145" t="s">
        <v>39</v>
      </c>
      <c r="C2" s="152"/>
      <c r="D2" s="153"/>
    </row>
    <row r="3" spans="1:4" ht="14.25" customHeight="1" x14ac:dyDescent="0.2">
      <c r="A3" s="12"/>
      <c r="B3" s="13" t="s">
        <v>23</v>
      </c>
      <c r="C3" s="16"/>
      <c r="D3" s="15" t="s">
        <v>123</v>
      </c>
    </row>
    <row r="4" spans="1:4" ht="11.1" customHeight="1" x14ac:dyDescent="0.2">
      <c r="A4" s="32" t="s">
        <v>40</v>
      </c>
      <c r="B4" s="46"/>
      <c r="C4" s="46"/>
      <c r="D4" s="46"/>
    </row>
    <row r="5" spans="1:4" ht="11.1" customHeight="1" x14ac:dyDescent="0.2">
      <c r="A5" s="17" t="s">
        <v>41</v>
      </c>
      <c r="B5" s="14"/>
      <c r="C5" s="14"/>
      <c r="D5" s="14"/>
    </row>
    <row r="6" spans="1:4" ht="11.1" customHeight="1" x14ac:dyDescent="0.2">
      <c r="A6" s="36" t="s">
        <v>42</v>
      </c>
      <c r="B6" s="70">
        <v>147000000</v>
      </c>
      <c r="C6" s="70"/>
      <c r="D6" s="70">
        <v>164000000</v>
      </c>
    </row>
    <row r="7" spans="1:4" ht="11.1" customHeight="1" x14ac:dyDescent="0.2">
      <c r="A7" s="29" t="s">
        <v>43</v>
      </c>
      <c r="B7" s="45">
        <v>80000000</v>
      </c>
      <c r="C7" s="45"/>
      <c r="D7" s="45">
        <v>80000000</v>
      </c>
    </row>
    <row r="8" spans="1:4" ht="11.1" customHeight="1" x14ac:dyDescent="0.2">
      <c r="A8" s="36" t="s">
        <v>44</v>
      </c>
      <c r="B8" s="47">
        <v>67000000</v>
      </c>
      <c r="C8" s="47"/>
      <c r="D8" s="47">
        <v>70000000</v>
      </c>
    </row>
    <row r="9" spans="1:4" ht="11.1" customHeight="1" x14ac:dyDescent="0.2">
      <c r="A9" s="29" t="s">
        <v>45</v>
      </c>
      <c r="B9" s="45">
        <v>33000000</v>
      </c>
      <c r="C9" s="45"/>
      <c r="D9" s="45">
        <v>16000000</v>
      </c>
    </row>
    <row r="10" spans="1:4" ht="11.1" customHeight="1" x14ac:dyDescent="0.2">
      <c r="A10" s="36" t="s">
        <v>46</v>
      </c>
      <c r="B10" s="71">
        <v>28000000</v>
      </c>
      <c r="C10" s="47"/>
      <c r="D10" s="71">
        <v>24000000</v>
      </c>
    </row>
    <row r="11" spans="1:4" ht="11.1" customHeight="1" x14ac:dyDescent="0.2">
      <c r="A11" s="30" t="s">
        <v>47</v>
      </c>
      <c r="B11" s="24">
        <f>SUM(B6:B10)</f>
        <v>355000000</v>
      </c>
      <c r="C11" s="45"/>
      <c r="D11" s="24">
        <f>SUM(D6:D10)</f>
        <v>354000000</v>
      </c>
    </row>
    <row r="12" spans="1:4" ht="11.1" customHeight="1" x14ac:dyDescent="0.2">
      <c r="A12" s="32" t="s">
        <v>48</v>
      </c>
      <c r="B12" s="72"/>
      <c r="C12" s="72"/>
      <c r="D12" s="72"/>
    </row>
    <row r="13" spans="1:4" ht="11.1" customHeight="1" x14ac:dyDescent="0.2">
      <c r="A13" s="29" t="s">
        <v>49</v>
      </c>
      <c r="B13" s="45">
        <v>5051000000</v>
      </c>
      <c r="C13" s="45"/>
      <c r="D13" s="45">
        <v>5122000000</v>
      </c>
    </row>
    <row r="14" spans="1:4" ht="11.1" customHeight="1" x14ac:dyDescent="0.2">
      <c r="A14" s="36" t="s">
        <v>50</v>
      </c>
      <c r="B14" s="34">
        <v>255000000</v>
      </c>
      <c r="C14" s="47"/>
      <c r="D14" s="34">
        <v>204000000</v>
      </c>
    </row>
    <row r="15" spans="1:4" ht="11.1" customHeight="1" x14ac:dyDescent="0.2">
      <c r="A15" s="29" t="s">
        <v>51</v>
      </c>
      <c r="B15" s="45">
        <v>93000000</v>
      </c>
      <c r="C15" s="45"/>
      <c r="D15" s="45">
        <v>146000000</v>
      </c>
    </row>
    <row r="16" spans="1:4" ht="11.1" customHeight="1" x14ac:dyDescent="0.2">
      <c r="A16" s="36" t="s">
        <v>52</v>
      </c>
      <c r="B16" s="47">
        <v>12000000</v>
      </c>
      <c r="C16" s="47"/>
      <c r="D16" s="47">
        <v>22000000</v>
      </c>
    </row>
    <row r="17" spans="1:4" ht="11.1" customHeight="1" x14ac:dyDescent="0.2">
      <c r="A17" s="29" t="s">
        <v>53</v>
      </c>
      <c r="B17" s="45">
        <v>678000000</v>
      </c>
      <c r="C17" s="45"/>
      <c r="D17" s="45">
        <v>696000000</v>
      </c>
    </row>
    <row r="18" spans="1:4" ht="11.1" customHeight="1" x14ac:dyDescent="0.2">
      <c r="A18" s="36" t="s">
        <v>54</v>
      </c>
      <c r="B18" s="47">
        <v>628000000</v>
      </c>
      <c r="C18" s="47"/>
      <c r="D18" s="47">
        <v>622000000</v>
      </c>
    </row>
    <row r="19" spans="1:4" ht="11.1" customHeight="1" x14ac:dyDescent="0.2">
      <c r="A19" s="29" t="s">
        <v>55</v>
      </c>
      <c r="B19" s="73">
        <v>78000000</v>
      </c>
      <c r="C19" s="45"/>
      <c r="D19" s="73">
        <v>61000000</v>
      </c>
    </row>
    <row r="20" spans="1:4" ht="11.1" customHeight="1" x14ac:dyDescent="0.2">
      <c r="A20" s="38" t="s">
        <v>56</v>
      </c>
      <c r="B20" s="39">
        <f>SUM(B13:B19)</f>
        <v>6795000000</v>
      </c>
      <c r="C20" s="47"/>
      <c r="D20" s="39">
        <f>SUM(D13:D19)</f>
        <v>6873000000</v>
      </c>
    </row>
    <row r="21" spans="1:4" ht="11.1" customHeight="1" thickBot="1" x14ac:dyDescent="0.25">
      <c r="A21" s="17" t="s">
        <v>57</v>
      </c>
      <c r="B21" s="74">
        <f>SUM(B11+B20)</f>
        <v>7150000000</v>
      </c>
      <c r="C21" s="44"/>
      <c r="D21" s="74">
        <f>SUM(D11+D20)</f>
        <v>7227000000</v>
      </c>
    </row>
    <row r="22" spans="1:4" ht="11.1" customHeight="1" thickTop="1" x14ac:dyDescent="0.2">
      <c r="A22" s="32" t="s">
        <v>58</v>
      </c>
      <c r="B22" s="72"/>
      <c r="C22" s="72"/>
      <c r="D22" s="72"/>
    </row>
    <row r="23" spans="1:4" ht="11.1" customHeight="1" x14ac:dyDescent="0.2">
      <c r="A23" s="17" t="s">
        <v>59</v>
      </c>
      <c r="B23" s="75"/>
      <c r="C23" s="75"/>
      <c r="D23" s="75"/>
    </row>
    <row r="24" spans="1:4" ht="11.1" customHeight="1" x14ac:dyDescent="0.2">
      <c r="A24" s="36" t="s">
        <v>60</v>
      </c>
      <c r="B24" s="70">
        <v>19000000</v>
      </c>
      <c r="C24" s="70"/>
      <c r="D24" s="70">
        <v>303000000</v>
      </c>
    </row>
    <row r="25" spans="1:4" ht="11.1" customHeight="1" x14ac:dyDescent="0.2">
      <c r="A25" s="29" t="s">
        <v>61</v>
      </c>
      <c r="B25" s="19">
        <v>0</v>
      </c>
      <c r="C25" s="45"/>
      <c r="D25" s="45">
        <v>12000000</v>
      </c>
    </row>
    <row r="26" spans="1:4" ht="11.1" customHeight="1" x14ac:dyDescent="0.2">
      <c r="A26" s="36" t="s">
        <v>62</v>
      </c>
      <c r="B26" s="47">
        <v>19000000</v>
      </c>
      <c r="C26" s="47"/>
      <c r="D26" s="47">
        <v>17000000</v>
      </c>
    </row>
    <row r="27" spans="1:4" ht="11.1" customHeight="1" x14ac:dyDescent="0.2">
      <c r="A27" s="29" t="s">
        <v>63</v>
      </c>
      <c r="B27" s="45">
        <v>78000000</v>
      </c>
      <c r="C27" s="45"/>
      <c r="D27" s="45">
        <v>101000000</v>
      </c>
    </row>
    <row r="28" spans="1:4" ht="11.1" customHeight="1" x14ac:dyDescent="0.2">
      <c r="A28" s="36" t="s">
        <v>64</v>
      </c>
      <c r="B28" s="47">
        <v>199000000</v>
      </c>
      <c r="C28" s="47"/>
      <c r="D28" s="34">
        <v>0</v>
      </c>
    </row>
    <row r="29" spans="1:4" ht="11.1" customHeight="1" x14ac:dyDescent="0.2">
      <c r="A29" s="29" t="s">
        <v>65</v>
      </c>
      <c r="B29" s="45">
        <v>25000000</v>
      </c>
      <c r="C29" s="45"/>
      <c r="D29" s="45">
        <v>28000000</v>
      </c>
    </row>
    <row r="30" spans="1:4" ht="11.1" customHeight="1" x14ac:dyDescent="0.2">
      <c r="A30" s="36" t="s">
        <v>66</v>
      </c>
      <c r="B30" s="47">
        <v>18000000</v>
      </c>
      <c r="C30" s="47"/>
      <c r="D30" s="47">
        <v>22000000</v>
      </c>
    </row>
    <row r="31" spans="1:4" ht="11.1" customHeight="1" x14ac:dyDescent="0.2">
      <c r="A31" s="29" t="s">
        <v>67</v>
      </c>
      <c r="B31" s="73">
        <v>39000000</v>
      </c>
      <c r="C31" s="45"/>
      <c r="D31" s="73">
        <v>29000000</v>
      </c>
    </row>
    <row r="32" spans="1:4" ht="11.1" customHeight="1" x14ac:dyDescent="0.2">
      <c r="A32" s="38" t="s">
        <v>68</v>
      </c>
      <c r="B32" s="39">
        <f>SUM(B24:B31)</f>
        <v>397000000</v>
      </c>
      <c r="C32" s="47"/>
      <c r="D32" s="39">
        <f>SUM(D24:D31)</f>
        <v>512000000</v>
      </c>
    </row>
    <row r="33" spans="1:4" ht="11.1" customHeight="1" x14ac:dyDescent="0.2">
      <c r="A33" s="17" t="s">
        <v>69</v>
      </c>
      <c r="B33" s="75"/>
      <c r="C33" s="75"/>
      <c r="D33" s="75"/>
    </row>
    <row r="34" spans="1:4" ht="11.1" customHeight="1" x14ac:dyDescent="0.2">
      <c r="A34" s="36" t="s">
        <v>70</v>
      </c>
      <c r="B34" s="47">
        <v>3508000000</v>
      </c>
      <c r="C34" s="47"/>
      <c r="D34" s="47">
        <v>3334000000</v>
      </c>
    </row>
    <row r="35" spans="1:4" ht="11.1" customHeight="1" x14ac:dyDescent="0.2">
      <c r="A35" s="29" t="s">
        <v>71</v>
      </c>
      <c r="B35" s="45">
        <v>877000000</v>
      </c>
      <c r="C35" s="45"/>
      <c r="D35" s="45">
        <v>929000000</v>
      </c>
    </row>
    <row r="36" spans="1:4" ht="11.1" customHeight="1" x14ac:dyDescent="0.2">
      <c r="A36" s="36" t="s">
        <v>64</v>
      </c>
      <c r="B36" s="34">
        <v>0</v>
      </c>
      <c r="C36" s="47"/>
      <c r="D36" s="47">
        <v>375000000</v>
      </c>
    </row>
    <row r="37" spans="1:4" ht="11.1" customHeight="1" x14ac:dyDescent="0.2">
      <c r="A37" s="29" t="s">
        <v>50</v>
      </c>
      <c r="B37" s="45">
        <v>45000000</v>
      </c>
      <c r="C37" s="45"/>
      <c r="D37" s="45">
        <v>43000000</v>
      </c>
    </row>
    <row r="38" spans="1:4" ht="11.1" customHeight="1" x14ac:dyDescent="0.2">
      <c r="A38" s="36" t="s">
        <v>72</v>
      </c>
      <c r="B38" s="47">
        <v>65000000</v>
      </c>
      <c r="C38" s="47"/>
      <c r="D38" s="47">
        <v>41000000</v>
      </c>
    </row>
    <row r="39" spans="1:4" ht="11.1" customHeight="1" x14ac:dyDescent="0.2">
      <c r="A39" s="29" t="s">
        <v>73</v>
      </c>
      <c r="B39" s="45">
        <v>22000000</v>
      </c>
      <c r="C39" s="45"/>
      <c r="D39" s="45">
        <v>19000000</v>
      </c>
    </row>
    <row r="40" spans="1:4" ht="11.1" customHeight="1" x14ac:dyDescent="0.2">
      <c r="A40" s="36" t="s">
        <v>74</v>
      </c>
      <c r="B40" s="71">
        <v>67000000</v>
      </c>
      <c r="C40" s="47"/>
      <c r="D40" s="71">
        <v>82000000</v>
      </c>
    </row>
    <row r="41" spans="1:4" ht="11.1" customHeight="1" x14ac:dyDescent="0.2">
      <c r="A41" s="30" t="s">
        <v>75</v>
      </c>
      <c r="B41" s="24">
        <f>SUM(B34:B40)</f>
        <v>4584000000</v>
      </c>
      <c r="C41" s="45"/>
      <c r="D41" s="24">
        <f>SUM(D34:D40)</f>
        <v>4823000000</v>
      </c>
    </row>
    <row r="42" spans="1:4" ht="11.1" customHeight="1" x14ac:dyDescent="0.2">
      <c r="A42" s="32" t="s">
        <v>76</v>
      </c>
      <c r="B42" s="39">
        <f>SUM(B32+B41)</f>
        <v>4981000000</v>
      </c>
      <c r="C42" s="47"/>
      <c r="D42" s="39">
        <f>SUM(D32+D41)</f>
        <v>5335000000</v>
      </c>
    </row>
    <row r="43" spans="1:4" ht="11.1" customHeight="1" x14ac:dyDescent="0.2">
      <c r="A43" s="17" t="s">
        <v>77</v>
      </c>
      <c r="B43" s="75"/>
      <c r="C43" s="75"/>
      <c r="D43" s="75"/>
    </row>
    <row r="44" spans="1:4" ht="11.1" customHeight="1" x14ac:dyDescent="0.2">
      <c r="A44" s="32" t="s">
        <v>78</v>
      </c>
      <c r="B44" s="72"/>
      <c r="C44" s="72"/>
      <c r="D44" s="72"/>
    </row>
    <row r="45" spans="1:4" ht="11.1" customHeight="1" x14ac:dyDescent="0.2">
      <c r="A45" s="127" t="s">
        <v>79</v>
      </c>
      <c r="B45" s="58">
        <v>1746000000</v>
      </c>
      <c r="C45" s="58"/>
      <c r="D45" s="58">
        <v>935000000</v>
      </c>
    </row>
    <row r="46" spans="1:4" ht="11.1" customHeight="1" x14ac:dyDescent="0.2">
      <c r="A46" s="36" t="s">
        <v>80</v>
      </c>
      <c r="B46" s="34">
        <v>-3000000</v>
      </c>
      <c r="C46" s="34"/>
      <c r="D46" s="34">
        <v>-6000000</v>
      </c>
    </row>
    <row r="47" spans="1:4" ht="11.1" customHeight="1" x14ac:dyDescent="0.2">
      <c r="A47" s="57" t="s">
        <v>81</v>
      </c>
      <c r="B47" s="59">
        <v>426000000</v>
      </c>
      <c r="C47" s="58"/>
      <c r="D47" s="59">
        <v>963000000</v>
      </c>
    </row>
    <row r="48" spans="1:4" ht="11.1" customHeight="1" x14ac:dyDescent="0.2">
      <c r="A48" s="32" t="s">
        <v>82</v>
      </c>
      <c r="B48" s="39">
        <f>SUM(B45:B47)</f>
        <v>2169000000</v>
      </c>
      <c r="C48" s="47"/>
      <c r="D48" s="39">
        <f>SUM(D45:D47)</f>
        <v>1892000000</v>
      </c>
    </row>
    <row r="49" spans="1:4" ht="11.1" customHeight="1" thickBot="1" x14ac:dyDescent="0.25">
      <c r="A49" s="61" t="s">
        <v>83</v>
      </c>
      <c r="B49" s="128">
        <f>B42+B48</f>
        <v>7150000000</v>
      </c>
      <c r="C49" s="98"/>
      <c r="D49" s="128">
        <f>D42+D48</f>
        <v>7227000000</v>
      </c>
    </row>
    <row r="50" spans="1:4" ht="11.1" customHeight="1" thickTop="1" x14ac:dyDescent="0.2">
      <c r="A50" s="61"/>
      <c r="B50" s="69"/>
      <c r="C50" s="98"/>
      <c r="D50" s="69"/>
    </row>
    <row r="51" spans="1:4" ht="18.75" customHeight="1" x14ac:dyDescent="0.2">
      <c r="A51" s="129" t="s">
        <v>127</v>
      </c>
      <c r="B51" s="129"/>
      <c r="C51" s="129"/>
      <c r="D51" s="129"/>
    </row>
    <row r="52" spans="1:4" ht="18.75" customHeight="1" x14ac:dyDescent="0.2"/>
    <row r="53" spans="1:4" ht="18.75" customHeight="1" x14ac:dyDescent="0.2"/>
    <row r="54" spans="1:4" ht="18.75" customHeight="1" x14ac:dyDescent="0.2"/>
    <row r="55" spans="1:4" ht="18.75" customHeight="1" x14ac:dyDescent="0.2"/>
    <row r="56" spans="1:4" ht="18.75" customHeight="1" x14ac:dyDescent="0.2"/>
    <row r="57" spans="1:4" ht="18.75" customHeight="1" x14ac:dyDescent="0.2"/>
    <row r="58" spans="1:4" ht="18.75" customHeight="1" x14ac:dyDescent="0.2"/>
    <row r="59" spans="1:4" ht="18.75" customHeight="1" x14ac:dyDescent="0.2"/>
    <row r="60" spans="1:4" ht="18.75" customHeight="1" x14ac:dyDescent="0.2"/>
    <row r="61" spans="1:4" ht="18.75" customHeight="1" x14ac:dyDescent="0.2"/>
    <row r="62" spans="1:4" ht="18.75" customHeight="1" x14ac:dyDescent="0.2"/>
    <row r="63" spans="1:4" ht="18.75" customHeight="1" x14ac:dyDescent="0.2"/>
    <row r="64" spans="1:4" ht="18.75" customHeight="1" x14ac:dyDescent="0.2"/>
    <row r="65" ht="18.75" customHeight="1" x14ac:dyDescent="0.2"/>
    <row r="66" ht="18.75" customHeight="1" x14ac:dyDescent="0.2"/>
    <row r="67" ht="18.75" customHeight="1" x14ac:dyDescent="0.2"/>
    <row r="68" ht="18.75" customHeight="1" x14ac:dyDescent="0.2"/>
    <row r="69" ht="18.75" customHeight="1" x14ac:dyDescent="0.2"/>
    <row r="70" ht="18.75" customHeight="1" x14ac:dyDescent="0.2"/>
    <row r="71" ht="18.75" customHeight="1" x14ac:dyDescent="0.2"/>
    <row r="72" ht="18.75" customHeight="1" x14ac:dyDescent="0.2"/>
    <row r="73" ht="18.75" customHeight="1" x14ac:dyDescent="0.2"/>
    <row r="74" ht="18.75" customHeight="1" x14ac:dyDescent="0.2"/>
    <row r="75" ht="18.75" customHeight="1" x14ac:dyDescent="0.2"/>
    <row r="76" ht="18.75" customHeight="1" x14ac:dyDescent="0.2"/>
    <row r="77" ht="18.75" customHeight="1" x14ac:dyDescent="0.2"/>
    <row r="78" ht="18.75" customHeight="1" x14ac:dyDescent="0.2"/>
    <row r="79" ht="18.75" customHeight="1" x14ac:dyDescent="0.2"/>
    <row r="80" ht="18.75" customHeight="1" x14ac:dyDescent="0.2"/>
    <row r="81" ht="18.75" customHeight="1" x14ac:dyDescent="0.2"/>
    <row r="82" ht="18.75" customHeight="1" x14ac:dyDescent="0.2"/>
    <row r="83" ht="18.75" customHeight="1" x14ac:dyDescent="0.2"/>
    <row r="84" ht="18.75" customHeight="1" x14ac:dyDescent="0.2"/>
    <row r="85" ht="18.75" customHeight="1" x14ac:dyDescent="0.2"/>
    <row r="86" ht="18.75" customHeight="1" x14ac:dyDescent="0.2"/>
    <row r="87" ht="18.75" customHeight="1" x14ac:dyDescent="0.2"/>
    <row r="88" ht="18.75" customHeight="1" x14ac:dyDescent="0.2"/>
    <row r="89" ht="18.75" customHeight="1" x14ac:dyDescent="0.2"/>
    <row r="90" ht="18.75" customHeight="1" x14ac:dyDescent="0.2"/>
    <row r="91" ht="18.75" customHeight="1" x14ac:dyDescent="0.2"/>
    <row r="92" ht="18.75" customHeight="1" x14ac:dyDescent="0.2"/>
    <row r="93" ht="18.75" customHeight="1" x14ac:dyDescent="0.2"/>
    <row r="94" ht="18.75" customHeight="1" x14ac:dyDescent="0.2"/>
    <row r="95" ht="18.75" customHeight="1" x14ac:dyDescent="0.2"/>
    <row r="96" ht="18.75" customHeight="1" x14ac:dyDescent="0.2"/>
    <row r="97" ht="18.75" customHeight="1" x14ac:dyDescent="0.2"/>
    <row r="98" ht="18.75" customHeight="1" x14ac:dyDescent="0.2"/>
    <row r="99" ht="18.75" customHeight="1" x14ac:dyDescent="0.2"/>
    <row r="100" ht="18.75" customHeight="1" x14ac:dyDescent="0.2"/>
    <row r="101" ht="18.75" customHeight="1" x14ac:dyDescent="0.2"/>
    <row r="102" ht="18.75" customHeight="1" x14ac:dyDescent="0.2"/>
    <row r="103" ht="18.75" customHeight="1" x14ac:dyDescent="0.2"/>
    <row r="104" ht="18.75" customHeight="1" x14ac:dyDescent="0.2"/>
    <row r="105" ht="18.75" customHeight="1" x14ac:dyDescent="0.2"/>
    <row r="106" ht="18.75" customHeight="1" x14ac:dyDescent="0.2"/>
    <row r="107" ht="18.75" customHeight="1" x14ac:dyDescent="0.2"/>
    <row r="108" ht="18.75" customHeight="1" x14ac:dyDescent="0.2"/>
    <row r="109" ht="18.75" customHeight="1" x14ac:dyDescent="0.2"/>
    <row r="110" ht="18.75" customHeight="1" x14ac:dyDescent="0.2"/>
    <row r="111" ht="18.75" customHeight="1" x14ac:dyDescent="0.2"/>
    <row r="112" ht="18.75" customHeight="1" x14ac:dyDescent="0.2"/>
    <row r="113" ht="18.75" customHeight="1" x14ac:dyDescent="0.2"/>
  </sheetData>
  <mergeCells count="3">
    <mergeCell ref="A1:D1"/>
    <mergeCell ref="B2:D2"/>
    <mergeCell ref="A51:D5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2"/>
  <sheetViews>
    <sheetView zoomScale="120" zoomScaleNormal="120" workbookViewId="0">
      <selection sqref="A1:D1"/>
    </sheetView>
  </sheetViews>
  <sheetFormatPr defaultColWidth="21.5" defaultRowHeight="12.75" x14ac:dyDescent="0.2"/>
  <cols>
    <col min="1" max="1" width="67.6640625" customWidth="1"/>
    <col min="2" max="2" width="14.33203125" customWidth="1"/>
    <col min="3" max="3" width="0.6640625" customWidth="1"/>
    <col min="4" max="4" width="14.33203125" customWidth="1"/>
    <col min="5" max="5" width="0.6640625" customWidth="1"/>
    <col min="7" max="7" width="0.6640625" customWidth="1"/>
  </cols>
  <sheetData>
    <row r="1" spans="1:5" ht="48.75" customHeight="1" x14ac:dyDescent="0.2">
      <c r="A1" s="133" t="s">
        <v>122</v>
      </c>
      <c r="B1" s="133"/>
      <c r="C1" s="133"/>
      <c r="D1" s="133"/>
      <c r="E1" s="10"/>
    </row>
    <row r="2" spans="1:5" ht="11.1" customHeight="1" x14ac:dyDescent="0.2">
      <c r="A2" s="12"/>
      <c r="B2" s="145" t="s">
        <v>0</v>
      </c>
      <c r="C2" s="153"/>
      <c r="D2" s="153"/>
      <c r="E2" s="153"/>
    </row>
    <row r="3" spans="1:5" ht="12.75" customHeight="1" x14ac:dyDescent="0.2">
      <c r="A3" s="14"/>
      <c r="B3" s="15">
        <v>2016</v>
      </c>
      <c r="C3" s="16"/>
      <c r="D3" s="15" t="s">
        <v>123</v>
      </c>
      <c r="E3" s="25"/>
    </row>
    <row r="4" spans="1:5" ht="11.1" customHeight="1" x14ac:dyDescent="0.2">
      <c r="A4" s="76" t="s">
        <v>84</v>
      </c>
      <c r="B4" s="77"/>
      <c r="C4" s="77"/>
      <c r="D4" s="77"/>
      <c r="E4" s="14"/>
    </row>
    <row r="5" spans="1:5" ht="11.1" customHeight="1" x14ac:dyDescent="0.2">
      <c r="A5" s="78" t="s">
        <v>24</v>
      </c>
      <c r="B5" s="79">
        <v>345000000</v>
      </c>
      <c r="C5" s="80"/>
      <c r="D5" s="79">
        <v>102000000</v>
      </c>
      <c r="E5" s="14"/>
    </row>
    <row r="6" spans="1:5" ht="11.1" customHeight="1" x14ac:dyDescent="0.2">
      <c r="A6" s="81" t="s">
        <v>85</v>
      </c>
      <c r="B6" s="77"/>
      <c r="C6" s="77"/>
      <c r="D6" s="77"/>
      <c r="E6" s="14"/>
    </row>
    <row r="7" spans="1:5" ht="11.1" customHeight="1" x14ac:dyDescent="0.2">
      <c r="A7" s="78" t="s">
        <v>5</v>
      </c>
      <c r="B7" s="82">
        <v>205000000</v>
      </c>
      <c r="C7" s="82"/>
      <c r="D7" s="82">
        <v>158000000</v>
      </c>
      <c r="E7" s="14"/>
    </row>
    <row r="8" spans="1:5" ht="11.1" customHeight="1" x14ac:dyDescent="0.2">
      <c r="A8" s="81" t="s">
        <v>86</v>
      </c>
      <c r="B8" s="84">
        <v>-27000000</v>
      </c>
      <c r="C8" s="83"/>
      <c r="D8" s="84">
        <v>-10000000</v>
      </c>
      <c r="E8" s="14"/>
    </row>
    <row r="9" spans="1:5" ht="11.1" customHeight="1" x14ac:dyDescent="0.2">
      <c r="A9" s="78" t="s">
        <v>50</v>
      </c>
      <c r="B9" s="82">
        <v>55000000</v>
      </c>
      <c r="C9" s="82"/>
      <c r="D9" s="82">
        <v>16000000</v>
      </c>
      <c r="E9" s="14"/>
    </row>
    <row r="10" spans="1:5" ht="11.1" customHeight="1" x14ac:dyDescent="0.2">
      <c r="A10" s="81" t="s">
        <v>11</v>
      </c>
      <c r="B10" s="84">
        <v>-55000000</v>
      </c>
      <c r="C10" s="83"/>
      <c r="D10" s="84">
        <v>-24000000</v>
      </c>
      <c r="E10" s="14"/>
    </row>
    <row r="11" spans="1:5" ht="11.1" customHeight="1" x14ac:dyDescent="0.2">
      <c r="A11" s="78" t="s">
        <v>12</v>
      </c>
      <c r="B11" s="85">
        <v>-20000000</v>
      </c>
      <c r="C11" s="86"/>
      <c r="D11" s="85">
        <v>-18000000</v>
      </c>
      <c r="E11" s="14"/>
    </row>
    <row r="12" spans="1:5" ht="11.1" customHeight="1" x14ac:dyDescent="0.2">
      <c r="A12" s="36" t="s">
        <v>88</v>
      </c>
      <c r="B12" s="34">
        <v>-189000000</v>
      </c>
      <c r="C12" s="46"/>
      <c r="D12" s="34">
        <v>0</v>
      </c>
      <c r="E12" s="14"/>
    </row>
    <row r="13" spans="1:5" ht="11.1" customHeight="1" x14ac:dyDescent="0.2">
      <c r="A13" s="57" t="s">
        <v>15</v>
      </c>
      <c r="B13" s="58">
        <f>8000000+13000000+4000000-1000000</f>
        <v>24000000</v>
      </c>
      <c r="C13" s="87"/>
      <c r="D13" s="58">
        <f>7000000+3000000+2000000+1000000</f>
        <v>13000000</v>
      </c>
      <c r="E13" s="14"/>
    </row>
    <row r="14" spans="1:5" ht="11.1" customHeight="1" x14ac:dyDescent="0.2">
      <c r="A14" s="36" t="s">
        <v>89</v>
      </c>
      <c r="B14" s="46"/>
      <c r="C14" s="46"/>
      <c r="D14" s="46"/>
      <c r="E14" s="14"/>
    </row>
    <row r="15" spans="1:5" ht="11.1" customHeight="1" x14ac:dyDescent="0.2">
      <c r="A15" s="60" t="s">
        <v>43</v>
      </c>
      <c r="B15" s="88">
        <v>-11000000</v>
      </c>
      <c r="C15" s="88"/>
      <c r="D15" s="88">
        <v>-4000000</v>
      </c>
      <c r="E15" s="14"/>
    </row>
    <row r="16" spans="1:5" ht="11.1" customHeight="1" x14ac:dyDescent="0.2">
      <c r="A16" s="38" t="s">
        <v>46</v>
      </c>
      <c r="B16" s="48">
        <v>-7000000</v>
      </c>
      <c r="C16" s="48"/>
      <c r="D16" s="48">
        <v>14000000</v>
      </c>
      <c r="E16" s="14"/>
    </row>
    <row r="17" spans="1:5" ht="11.1" customHeight="1" x14ac:dyDescent="0.2">
      <c r="A17" s="60" t="s">
        <v>55</v>
      </c>
      <c r="B17" s="89">
        <v>-1000000</v>
      </c>
      <c r="C17" s="90"/>
      <c r="D17" s="58">
        <v>0</v>
      </c>
      <c r="E17" s="14"/>
    </row>
    <row r="18" spans="1:5" ht="11.1" customHeight="1" x14ac:dyDescent="0.2">
      <c r="A18" s="38" t="s">
        <v>60</v>
      </c>
      <c r="B18" s="48">
        <v>4000000</v>
      </c>
      <c r="C18" s="49"/>
      <c r="D18" s="48">
        <v>-1000000</v>
      </c>
      <c r="E18" s="14"/>
    </row>
    <row r="19" spans="1:5" ht="11.1" customHeight="1" x14ac:dyDescent="0.2">
      <c r="A19" s="60" t="s">
        <v>62</v>
      </c>
      <c r="B19" s="88">
        <v>-3000000</v>
      </c>
      <c r="C19" s="91"/>
      <c r="D19" s="91">
        <v>2000000</v>
      </c>
      <c r="E19" s="14"/>
    </row>
    <row r="20" spans="1:5" ht="11.1" customHeight="1" x14ac:dyDescent="0.2">
      <c r="A20" s="38" t="s">
        <v>67</v>
      </c>
      <c r="B20" s="47">
        <v>3000000</v>
      </c>
      <c r="C20" s="47"/>
      <c r="D20" s="47">
        <v>5000000</v>
      </c>
      <c r="E20" s="14"/>
    </row>
    <row r="21" spans="1:5" ht="11.1" customHeight="1" x14ac:dyDescent="0.2">
      <c r="A21" s="60" t="s">
        <v>74</v>
      </c>
      <c r="B21" s="90">
        <v>5000000</v>
      </c>
      <c r="C21" s="90"/>
      <c r="D21" s="90">
        <v>2000000</v>
      </c>
      <c r="E21" s="14"/>
    </row>
    <row r="22" spans="1:5" ht="11.1" customHeight="1" x14ac:dyDescent="0.2">
      <c r="A22" s="32" t="s">
        <v>90</v>
      </c>
      <c r="B22" s="99">
        <f>SUM(B5:B21)</f>
        <v>328000000</v>
      </c>
      <c r="C22" s="47"/>
      <c r="D22" s="99">
        <f>SUM(D5:D21)</f>
        <v>255000000</v>
      </c>
      <c r="E22" s="14"/>
    </row>
    <row r="23" spans="1:5" ht="11.1" customHeight="1" x14ac:dyDescent="0.2">
      <c r="A23" s="61" t="s">
        <v>91</v>
      </c>
      <c r="B23" s="87"/>
      <c r="C23" s="87"/>
      <c r="D23" s="87"/>
      <c r="E23" s="14"/>
    </row>
    <row r="24" spans="1:5" ht="11.1" customHeight="1" x14ac:dyDescent="0.2">
      <c r="A24" s="36" t="s">
        <v>92</v>
      </c>
      <c r="B24" s="48">
        <v>-283000000</v>
      </c>
      <c r="C24" s="48"/>
      <c r="D24" s="48">
        <v>-172000000</v>
      </c>
      <c r="E24" s="14"/>
    </row>
    <row r="25" spans="1:5" ht="11.1" customHeight="1" x14ac:dyDescent="0.2">
      <c r="A25" s="57" t="s">
        <v>93</v>
      </c>
      <c r="B25" s="58">
        <v>13000000</v>
      </c>
      <c r="C25" s="90"/>
      <c r="D25" s="58">
        <v>0</v>
      </c>
      <c r="E25" s="14"/>
    </row>
    <row r="26" spans="1:5" ht="11.1" customHeight="1" x14ac:dyDescent="0.2">
      <c r="A26" s="36" t="s">
        <v>94</v>
      </c>
      <c r="B26" s="48">
        <v>-18000000</v>
      </c>
      <c r="C26" s="47"/>
      <c r="D26" s="48">
        <v>66000000</v>
      </c>
      <c r="E26" s="14"/>
    </row>
    <row r="27" spans="1:5" ht="11.1" customHeight="1" x14ac:dyDescent="0.2">
      <c r="A27" s="57" t="s">
        <v>95</v>
      </c>
      <c r="B27" s="93">
        <v>1000000</v>
      </c>
      <c r="C27" s="90"/>
      <c r="D27" s="93">
        <v>152000000</v>
      </c>
      <c r="E27" s="14"/>
    </row>
    <row r="28" spans="1:5" ht="11.1" customHeight="1" x14ac:dyDescent="0.2">
      <c r="A28" s="36" t="s">
        <v>96</v>
      </c>
      <c r="B28" s="50">
        <v>-869000000</v>
      </c>
      <c r="C28" s="100"/>
      <c r="D28" s="34">
        <v>-1882000000</v>
      </c>
      <c r="E28" s="14"/>
    </row>
    <row r="29" spans="1:5" ht="11.1" hidden="1" customHeight="1" x14ac:dyDescent="0.2">
      <c r="A29" s="57" t="s">
        <v>97</v>
      </c>
      <c r="B29" s="94">
        <v>0</v>
      </c>
      <c r="C29" s="95"/>
      <c r="D29" s="94">
        <v>0</v>
      </c>
      <c r="E29" s="14"/>
    </row>
    <row r="30" spans="1:5" ht="11.1" customHeight="1" x14ac:dyDescent="0.2">
      <c r="A30" s="61" t="s">
        <v>98</v>
      </c>
      <c r="B30" s="92">
        <f>SUM(B24:B29)</f>
        <v>-1156000000</v>
      </c>
      <c r="C30" s="88"/>
      <c r="D30" s="92">
        <f>SUM(D24:D29)</f>
        <v>-1836000000</v>
      </c>
      <c r="E30" s="14"/>
    </row>
    <row r="31" spans="1:5" ht="11.1" customHeight="1" x14ac:dyDescent="0.2">
      <c r="A31" s="32" t="s">
        <v>99</v>
      </c>
      <c r="B31" s="46"/>
      <c r="C31" s="46"/>
      <c r="D31" s="46"/>
      <c r="E31" s="14"/>
    </row>
    <row r="32" spans="1:5" ht="11.1" customHeight="1" x14ac:dyDescent="0.2">
      <c r="A32" s="57" t="s">
        <v>100</v>
      </c>
      <c r="B32" s="91">
        <v>255000000</v>
      </c>
      <c r="C32" s="91"/>
      <c r="D32" s="91">
        <v>148000000</v>
      </c>
      <c r="E32" s="14"/>
    </row>
    <row r="33" spans="1:5" ht="11.1" customHeight="1" x14ac:dyDescent="0.2">
      <c r="A33" s="36" t="s">
        <v>101</v>
      </c>
      <c r="B33" s="48">
        <v>-209000000</v>
      </c>
      <c r="C33" s="48"/>
      <c r="D33" s="48">
        <v>-760000000</v>
      </c>
      <c r="E33" s="14"/>
    </row>
    <row r="34" spans="1:5" ht="11.1" hidden="1" customHeight="1" x14ac:dyDescent="0.2">
      <c r="A34" s="57" t="s">
        <v>102</v>
      </c>
      <c r="B34" s="58"/>
      <c r="C34" s="95"/>
      <c r="D34" s="91"/>
      <c r="E34" s="14"/>
    </row>
    <row r="35" spans="1:5" ht="11.1" customHeight="1" x14ac:dyDescent="0.2">
      <c r="A35" s="57" t="s">
        <v>103</v>
      </c>
      <c r="B35" s="58">
        <v>19000000</v>
      </c>
      <c r="C35" s="95"/>
      <c r="D35" s="58">
        <f>5000000+261000000</f>
        <v>266000000</v>
      </c>
      <c r="E35" s="14"/>
    </row>
    <row r="36" spans="1:5" ht="11.1" customHeight="1" x14ac:dyDescent="0.2">
      <c r="A36" s="36" t="s">
        <v>104</v>
      </c>
      <c r="B36" s="34">
        <v>-16000000</v>
      </c>
      <c r="C36" s="51"/>
      <c r="D36" s="34">
        <v>-7000000</v>
      </c>
      <c r="E36" s="14"/>
    </row>
    <row r="37" spans="1:5" ht="11.1" customHeight="1" x14ac:dyDescent="0.2">
      <c r="A37" s="57" t="s">
        <v>105</v>
      </c>
      <c r="B37" s="58">
        <v>0</v>
      </c>
      <c r="C37" s="95"/>
      <c r="D37" s="58">
        <v>325000000</v>
      </c>
      <c r="E37" s="14"/>
    </row>
    <row r="38" spans="1:5" ht="11.1" customHeight="1" x14ac:dyDescent="0.2">
      <c r="A38" s="36" t="s">
        <v>106</v>
      </c>
      <c r="B38" s="34">
        <v>-12000000</v>
      </c>
      <c r="C38" s="51"/>
      <c r="D38" s="34">
        <v>-313000000</v>
      </c>
      <c r="E38" s="14"/>
    </row>
    <row r="39" spans="1:5" ht="11.1" customHeight="1" x14ac:dyDescent="0.2">
      <c r="A39" s="57" t="s">
        <v>107</v>
      </c>
      <c r="B39" s="58">
        <v>4000000</v>
      </c>
      <c r="C39" s="95"/>
      <c r="D39" s="58">
        <v>-20000000</v>
      </c>
      <c r="E39" s="14"/>
    </row>
    <row r="40" spans="1:5" ht="11.1" customHeight="1" x14ac:dyDescent="0.2">
      <c r="A40" s="36" t="s">
        <v>108</v>
      </c>
      <c r="B40" s="34">
        <v>0</v>
      </c>
      <c r="C40" s="51"/>
      <c r="D40" s="34">
        <v>702000000</v>
      </c>
      <c r="E40" s="14"/>
    </row>
    <row r="41" spans="1:5" ht="11.1" customHeight="1" x14ac:dyDescent="0.2">
      <c r="A41" s="57" t="s">
        <v>109</v>
      </c>
      <c r="B41" s="91">
        <v>771000000</v>
      </c>
      <c r="C41" s="95"/>
      <c r="D41" s="58">
        <v>1369000000</v>
      </c>
      <c r="E41" s="14"/>
    </row>
    <row r="42" spans="1:5" ht="11.1" customHeight="1" x14ac:dyDescent="0.2">
      <c r="A42" s="36" t="s">
        <v>110</v>
      </c>
      <c r="B42" s="50">
        <v>-10000000</v>
      </c>
      <c r="C42" s="49"/>
      <c r="D42" s="34">
        <v>-17000000</v>
      </c>
      <c r="E42" s="14"/>
    </row>
    <row r="43" spans="1:5" ht="11.1" customHeight="1" x14ac:dyDescent="0.2">
      <c r="A43" s="57" t="s">
        <v>111</v>
      </c>
      <c r="B43" s="88">
        <v>-640000000</v>
      </c>
      <c r="C43" s="88"/>
      <c r="D43" s="58">
        <v>-395000000</v>
      </c>
      <c r="E43" s="14"/>
    </row>
    <row r="44" spans="1:5" ht="11.1" customHeight="1" x14ac:dyDescent="0.2">
      <c r="A44" s="36" t="s">
        <v>112</v>
      </c>
      <c r="B44" s="34">
        <v>645000000</v>
      </c>
      <c r="C44" s="49"/>
      <c r="D44" s="34">
        <v>343000000</v>
      </c>
      <c r="E44" s="14"/>
    </row>
    <row r="45" spans="1:5" ht="11.1" hidden="1" customHeight="1" x14ac:dyDescent="0.2">
      <c r="A45" s="57" t="s">
        <v>113</v>
      </c>
      <c r="B45" s="96">
        <v>0</v>
      </c>
      <c r="C45" s="91"/>
      <c r="D45" s="96">
        <v>0</v>
      </c>
      <c r="E45" s="14"/>
    </row>
    <row r="46" spans="1:5" ht="11.1" customHeight="1" x14ac:dyDescent="0.2">
      <c r="A46" s="61" t="s">
        <v>114</v>
      </c>
      <c r="B46" s="92">
        <f>SUM(B32:B45)</f>
        <v>807000000</v>
      </c>
      <c r="C46" s="91"/>
      <c r="D46" s="92">
        <f>SUM(D32:D45)</f>
        <v>1641000000</v>
      </c>
      <c r="E46" s="14"/>
    </row>
    <row r="47" spans="1:5" ht="11.1" customHeight="1" x14ac:dyDescent="0.2">
      <c r="A47" s="32" t="s">
        <v>115</v>
      </c>
      <c r="B47" s="39">
        <v>4000000</v>
      </c>
      <c r="C47" s="49"/>
      <c r="D47" s="39">
        <v>-7000000</v>
      </c>
      <c r="E47" s="14"/>
    </row>
    <row r="48" spans="1:5" ht="11.1" customHeight="1" x14ac:dyDescent="0.2">
      <c r="A48" s="61" t="s">
        <v>116</v>
      </c>
      <c r="B48" s="58">
        <f>B46+B30+B22+B47</f>
        <v>-17000000</v>
      </c>
      <c r="C48" s="88"/>
      <c r="D48" s="58">
        <f>D46+D30+D22+D47</f>
        <v>53000000</v>
      </c>
      <c r="E48" s="14"/>
    </row>
    <row r="49" spans="1:5" ht="11.1" customHeight="1" x14ac:dyDescent="0.2">
      <c r="A49" s="32" t="s">
        <v>117</v>
      </c>
      <c r="B49" s="39">
        <v>164000000</v>
      </c>
      <c r="C49" s="47"/>
      <c r="D49" s="39">
        <v>111000000</v>
      </c>
      <c r="E49" s="14"/>
    </row>
    <row r="50" spans="1:5" ht="11.1" customHeight="1" thickBot="1" x14ac:dyDescent="0.25">
      <c r="A50" s="61" t="s">
        <v>118</v>
      </c>
      <c r="B50" s="97">
        <f>SUM(B48:B49)</f>
        <v>147000000</v>
      </c>
      <c r="C50" s="98"/>
      <c r="D50" s="97">
        <f>SUM(D48:D49)</f>
        <v>164000000</v>
      </c>
      <c r="E50" s="14"/>
    </row>
    <row r="51" spans="1:5" ht="10.5" customHeight="1" thickTop="1" x14ac:dyDescent="0.2">
      <c r="A51" s="17"/>
      <c r="B51" s="14"/>
      <c r="C51" s="14"/>
      <c r="D51" s="14"/>
      <c r="E51" s="43"/>
    </row>
    <row r="52" spans="1:5" ht="18.75" customHeight="1" x14ac:dyDescent="0.2">
      <c r="A52" s="129" t="s">
        <v>127</v>
      </c>
      <c r="B52" s="129"/>
      <c r="C52" s="129"/>
      <c r="D52" s="129"/>
    </row>
    <row r="53" spans="1:5" ht="18.75" customHeight="1" x14ac:dyDescent="0.2"/>
    <row r="54" spans="1:5" ht="18.75" customHeight="1" x14ac:dyDescent="0.2"/>
    <row r="55" spans="1:5" ht="18.75" customHeight="1" x14ac:dyDescent="0.2"/>
    <row r="56" spans="1:5" ht="18.75" customHeight="1" x14ac:dyDescent="0.2"/>
    <row r="57" spans="1:5" ht="18.75" customHeight="1" x14ac:dyDescent="0.2"/>
    <row r="58" spans="1:5" ht="18.75" customHeight="1" x14ac:dyDescent="0.2"/>
    <row r="59" spans="1:5" ht="18.75" customHeight="1" x14ac:dyDescent="0.2"/>
    <row r="60" spans="1:5" ht="18.75" customHeight="1" x14ac:dyDescent="0.2"/>
    <row r="61" spans="1:5" ht="18.75" customHeight="1" x14ac:dyDescent="0.2"/>
    <row r="62" spans="1:5" ht="18.75" customHeight="1" x14ac:dyDescent="0.2"/>
    <row r="63" spans="1:5" ht="18.75" customHeight="1" x14ac:dyDescent="0.2"/>
    <row r="64" spans="1:5" ht="18.75" customHeight="1" x14ac:dyDescent="0.2"/>
    <row r="65" ht="18.75" customHeight="1" x14ac:dyDescent="0.2"/>
    <row r="66" ht="18.75" customHeight="1" x14ac:dyDescent="0.2"/>
    <row r="67" ht="18.75" customHeight="1" x14ac:dyDescent="0.2"/>
    <row r="68" ht="18.75" customHeight="1" x14ac:dyDescent="0.2"/>
    <row r="69" ht="18.75" customHeight="1" x14ac:dyDescent="0.2"/>
    <row r="70" ht="18.75" customHeight="1" x14ac:dyDescent="0.2"/>
    <row r="71" ht="18.75" customHeight="1" x14ac:dyDescent="0.2"/>
    <row r="72" ht="18.75" customHeight="1" x14ac:dyDescent="0.2"/>
    <row r="73" ht="18.75" customHeight="1" x14ac:dyDescent="0.2"/>
    <row r="74" ht="18.75" customHeight="1" x14ac:dyDescent="0.2"/>
    <row r="75" ht="18.75" customHeight="1" x14ac:dyDescent="0.2"/>
    <row r="76" ht="18.75" customHeight="1" x14ac:dyDescent="0.2"/>
    <row r="77" ht="18.75" customHeight="1" x14ac:dyDescent="0.2"/>
    <row r="78" ht="18.75" customHeight="1" x14ac:dyDescent="0.2"/>
    <row r="79" ht="18.75" customHeight="1" x14ac:dyDescent="0.2"/>
    <row r="80" ht="18.75" customHeight="1" x14ac:dyDescent="0.2"/>
    <row r="81" ht="18.75" customHeight="1" x14ac:dyDescent="0.2"/>
    <row r="82" ht="18.75" customHeight="1" x14ac:dyDescent="0.2"/>
    <row r="83" ht="18.75" customHeight="1" x14ac:dyDescent="0.2"/>
    <row r="84" ht="18.75" customHeight="1" x14ac:dyDescent="0.2"/>
    <row r="85" ht="18.75" customHeight="1" x14ac:dyDescent="0.2"/>
    <row r="86" ht="18.75" customHeight="1" x14ac:dyDescent="0.2"/>
    <row r="87" ht="18.75" customHeight="1" x14ac:dyDescent="0.2"/>
    <row r="88" ht="18.75" customHeight="1" x14ac:dyDescent="0.2"/>
    <row r="89" ht="18.75" customHeight="1" x14ac:dyDescent="0.2"/>
    <row r="90" ht="18.75" customHeight="1" x14ac:dyDescent="0.2"/>
    <row r="91" ht="18.75" customHeight="1" x14ac:dyDescent="0.2"/>
    <row r="92" ht="18.75" customHeight="1" x14ac:dyDescent="0.2"/>
    <row r="93" ht="18.75" customHeight="1" x14ac:dyDescent="0.2"/>
    <row r="94" ht="18.75" customHeight="1" x14ac:dyDescent="0.2"/>
    <row r="95" ht="18.75" customHeight="1" x14ac:dyDescent="0.2"/>
    <row r="96" ht="18.75" customHeight="1" x14ac:dyDescent="0.2"/>
    <row r="97" ht="18.75" customHeight="1" x14ac:dyDescent="0.2"/>
    <row r="98" ht="18.75" customHeight="1" x14ac:dyDescent="0.2"/>
    <row r="99" ht="18.75" customHeight="1" x14ac:dyDescent="0.2"/>
    <row r="100" ht="18.75" customHeight="1" x14ac:dyDescent="0.2"/>
    <row r="101" ht="18.75" customHeight="1" x14ac:dyDescent="0.2"/>
    <row r="102" ht="18.75" customHeight="1" x14ac:dyDescent="0.2"/>
  </sheetData>
  <mergeCells count="3">
    <mergeCell ref="A52:D52"/>
    <mergeCell ref="B2:E2"/>
    <mergeCell ref="A1:D1"/>
  </mergeCells>
  <pageMargins left="0.25" right="0.25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QTD Income Statement</vt:lpstr>
      <vt:lpstr>YTD Income Statement</vt:lpstr>
      <vt:lpstr>Balance Sheet</vt:lpstr>
      <vt:lpstr>Cash Flows</vt:lpstr>
      <vt:lpstr>'Balance Sheet'!Print_Area</vt:lpstr>
      <vt:lpstr>'Cash Flows'!Print_Area</vt:lpstr>
      <vt:lpstr>'QTD Income Statement'!Print_Area</vt:lpstr>
      <vt:lpstr>'YTD Income Statement'!Print_Area</vt:lpstr>
    </vt:vector>
  </TitlesOfParts>
  <Company>Workiva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NEP-12.31.2016-WB</dc:title>
  <dc:creator>Workiva - Victoria Munnilal</dc:creator>
  <cp:lastModifiedBy>FPL_User</cp:lastModifiedBy>
  <cp:lastPrinted>2017-03-01T15:16:24Z</cp:lastPrinted>
  <dcterms:created xsi:type="dcterms:W3CDTF">2017-02-28T17:15:39Z</dcterms:created>
  <dcterms:modified xsi:type="dcterms:W3CDTF">2017-03-01T18:53:32Z</dcterms:modified>
</cp:coreProperties>
</file>